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_sakai074\Desktop\みえ旅キャンペーン_20230323修正\"/>
    </mc:Choice>
  </mc:AlternateContent>
  <xr:revisionPtr revIDLastSave="0" documentId="13_ncr:1_{3FF19E37-B250-4055-A843-88D0370F7F69}" xr6:coauthVersionLast="36" xr6:coauthVersionMax="36" xr10:uidLastSave="{00000000-0000-0000-0000-000000000000}"/>
  <workbookProtection workbookAlgorithmName="SHA-512" workbookHashValue="NYZQElnMRePjB8QCSkKfZ5LtU6HBNgYAPQ9OhQtPi8VMCzY3KjPvgsUejjDLIqopGPIWGeDAntyMwB9/g2HvCQ==" workbookSaltValue="cH+ox2pjKKprZkQ8zduzOg==" workbookSpinCount="100000" lockStructure="1"/>
  <bookViews>
    <workbookView xWindow="-105" yWindow="-105" windowWidth="19425" windowHeight="11625" xr2:uid="{00000000-000D-0000-FFFF-FFFF00000000}"/>
  </bookViews>
  <sheets>
    <sheet name="入力用" sheetId="1" r:id="rId1"/>
    <sheet name="手書き用" sheetId="7" r:id="rId2"/>
    <sheet name="カレンダー" sheetId="2" state="hidden" r:id="rId3"/>
    <sheet name="コード" sheetId="3" state="hidden" r:id="rId4"/>
  </sheets>
  <definedNames>
    <definedName name="_xlnm._FilterDatabase" localSheetId="2" hidden="1">カレンダー!$A$1:$G$275</definedName>
    <definedName name="_xlnm.Print_Area" localSheetId="1">手書き用!$A$1:$T$51</definedName>
    <definedName name="_xlnm.Print_Area" localSheetId="0">入力用!$A$1:$T$51</definedName>
    <definedName name="月">コード!$Y$1:$Y$4</definedName>
    <definedName name="行程区分">コード!$T$1:$T$2</definedName>
    <definedName name="宿泊休日対象">コード!$L:$L</definedName>
    <definedName name="都道府県名">コード!$C$1:$C$47</definedName>
    <definedName name="日">コード!$AA$1:$AA$31</definedName>
    <definedName name="日帰り休日対象">コード!$P:$P</definedName>
    <definedName name="日程区分">コード!$F$1:$F$1</definedName>
    <definedName name="年">コード!$W$1</definedName>
    <definedName name="泊数">コード!$I$1:$I$7</definedName>
    <definedName name="曜日表示">カレンダー!$A:$D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D130" i="2" l="1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29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H26" i="1" l="1"/>
  <c r="H18" i="1"/>
  <c r="X14" i="1"/>
  <c r="X15" i="1" l="1"/>
  <c r="X16" i="1" s="1"/>
  <c r="AA17" i="1"/>
  <c r="AA18" i="1" s="1"/>
  <c r="X18" i="1"/>
  <c r="X17" i="1" l="1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D100" i="2"/>
  <c r="Q33" i="3" s="1"/>
  <c r="D99" i="2"/>
  <c r="Q32" i="3" s="1"/>
  <c r="D98" i="2"/>
  <c r="D97" i="2"/>
  <c r="D96" i="2"/>
  <c r="D95" i="2"/>
  <c r="D94" i="2"/>
  <c r="D93" i="2"/>
  <c r="Q31" i="3" s="1"/>
  <c r="D92" i="2"/>
  <c r="Q30" i="3" s="1"/>
  <c r="D91" i="2"/>
  <c r="D90" i="2"/>
  <c r="D89" i="2"/>
  <c r="D88" i="2"/>
  <c r="D87" i="2"/>
  <c r="D86" i="2"/>
  <c r="Q29" i="3" s="1"/>
  <c r="M14" i="3"/>
  <c r="Q27" i="3"/>
  <c r="Q26" i="3"/>
  <c r="M13" i="3"/>
  <c r="Q24" i="3"/>
  <c r="M12" i="3"/>
  <c r="Q22" i="3"/>
  <c r="Q21" i="3"/>
  <c r="Q20" i="3"/>
  <c r="M10" i="3"/>
  <c r="Q18" i="3"/>
  <c r="Q17" i="3"/>
  <c r="M9" i="3"/>
  <c r="Q15" i="3"/>
  <c r="Q14" i="3"/>
  <c r="Q13" i="3"/>
  <c r="Q12" i="3"/>
  <c r="Q11" i="3"/>
  <c r="M6" i="3"/>
  <c r="Q9" i="3"/>
  <c r="M5" i="3"/>
  <c r="Q7" i="3"/>
  <c r="Q6" i="3"/>
  <c r="D10" i="2"/>
  <c r="Q5" i="3" s="1"/>
  <c r="D9" i="2"/>
  <c r="Q4" i="3" s="1"/>
  <c r="D8" i="2"/>
  <c r="M2" i="3" s="1"/>
  <c r="D7" i="2"/>
  <c r="D6" i="2"/>
  <c r="D5" i="2"/>
  <c r="D4" i="2"/>
  <c r="D3" i="2"/>
  <c r="Q2" i="3" s="1"/>
  <c r="D2" i="2"/>
  <c r="M1" i="3" s="1"/>
  <c r="Z17" i="1" l="1"/>
  <c r="Z16" i="1"/>
  <c r="Q3" i="3"/>
  <c r="Q19" i="3"/>
  <c r="Q23" i="3"/>
  <c r="M3" i="3"/>
  <c r="M7" i="3"/>
  <c r="M11" i="3"/>
  <c r="M15" i="3"/>
  <c r="Q8" i="3"/>
  <c r="Q16" i="3"/>
  <c r="Q28" i="3"/>
  <c r="M4" i="3"/>
  <c r="M8" i="3"/>
  <c r="M16" i="3"/>
  <c r="Q1" i="3"/>
  <c r="Q25" i="3"/>
  <c r="Q10" i="3"/>
  <c r="Z18" i="1" l="1"/>
  <c r="H27" i="1" s="1"/>
  <c r="H28" i="1" s="1"/>
  <c r="J22" i="1" l="1"/>
  <c r="G22" i="1"/>
</calcChain>
</file>

<file path=xl/sharedStrings.xml><?xml version="1.0" encoding="utf-8"?>
<sst xmlns="http://schemas.openxmlformats.org/spreadsheetml/2006/main" count="702" uniqueCount="174">
  <si>
    <t>「おいでよ！みえ旅キャンペーン（全国旅行支援）」実績証明書 兼 同意書</t>
    <phoneticPr fontId="2"/>
  </si>
  <si>
    <t>様</t>
    <rPh sb="0" eb="1">
      <t>サマ</t>
    </rPh>
    <phoneticPr fontId="2"/>
  </si>
  <si>
    <t>ご連絡先</t>
    <rPh sb="1" eb="3">
      <t>レン</t>
    </rPh>
    <rPh sb="3" eb="4">
      <t>サキ</t>
    </rPh>
    <phoneticPr fontId="2"/>
  </si>
  <si>
    <t>( 　　　　－　　　　－　　　　)</t>
    <phoneticPr fontId="2"/>
  </si>
  <si>
    <t>事業者：</t>
    <rPh sb="0" eb="3">
      <t>ジギョウシャ</t>
    </rPh>
    <phoneticPr fontId="2"/>
  </si>
  <si>
    <t>担当者：</t>
    <rPh sb="0" eb="3">
      <t>タントウシャ</t>
    </rPh>
    <phoneticPr fontId="2"/>
  </si>
  <si>
    <t>このたびはご宿泊のお申込みをいただきまして､誠にありがとうございます</t>
    <rPh sb="6" eb="8">
      <t>シュクハク</t>
    </rPh>
    <rPh sb="10" eb="12">
      <t>モウシコ</t>
    </rPh>
    <rPh sb="22" eb="23">
      <t>マコト</t>
    </rPh>
    <phoneticPr fontId="2"/>
  </si>
  <si>
    <t>「おいでよ！みえ旅キャンペーン（全国旅行支援）」を利用した宿泊代金は下記のとおりです。</t>
    <rPh sb="8" eb="9">
      <t>タビ</t>
    </rPh>
    <rPh sb="16" eb="18">
      <t>ゼンコク</t>
    </rPh>
    <rPh sb="18" eb="20">
      <t>リョコウ</t>
    </rPh>
    <rPh sb="20" eb="22">
      <t>シエン</t>
    </rPh>
    <rPh sb="25" eb="27">
      <t>リヨウ</t>
    </rPh>
    <rPh sb="29" eb="33">
      <t>シュクハクダイキン</t>
    </rPh>
    <rPh sb="34" eb="36">
      <t>カキ</t>
    </rPh>
    <phoneticPr fontId="2"/>
  </si>
  <si>
    <t>ご確認の程、お願いいたします。</t>
    <rPh sb="4" eb="5">
      <t>ホド</t>
    </rPh>
    <rPh sb="7" eb="8">
      <t>ネガ</t>
    </rPh>
    <phoneticPr fontId="2"/>
  </si>
  <si>
    <t>＜基本情報＞</t>
    <phoneticPr fontId="2"/>
  </si>
  <si>
    <t>ご宿泊日程</t>
    <rPh sb="1" eb="5">
      <t>シュクハクニッテイ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</si>
  <si>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</si>
  <si>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</si>
  <si>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</si>
  <si>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から</t>
    <phoneticPr fontId="2"/>
  </si>
  <si>
    <t>泊</t>
    <rPh sb="0" eb="1">
      <t>ハク</t>
    </rPh>
    <phoneticPr fontId="2"/>
  </si>
  <si>
    <t>旅行開始日</t>
    <rPh sb="0" eb="5">
      <t>リョコウカイシビ</t>
    </rPh>
    <phoneticPr fontId="2"/>
  </si>
  <si>
    <t>ご宿泊人数合計</t>
    <rPh sb="1" eb="3">
      <t>シュクハク</t>
    </rPh>
    <rPh sb="3" eb="5">
      <t>ニンズウ</t>
    </rPh>
    <rPh sb="4" eb="5">
      <t>タビビト</t>
    </rPh>
    <rPh sb="5" eb="7">
      <t>ゴウケイ</t>
    </rPh>
    <phoneticPr fontId="2"/>
  </si>
  <si>
    <t>名様</t>
    <rPh sb="0" eb="2">
      <t>メイサマ</t>
    </rPh>
    <phoneticPr fontId="2"/>
  </si>
  <si>
    <t>※家族旅行に限り､同行の子供や無料幼児も1人として計算</t>
    <rPh sb="1" eb="3">
      <t>カゾク</t>
    </rPh>
    <rPh sb="3" eb="5">
      <t>リョコウ</t>
    </rPh>
    <rPh sb="6" eb="7">
      <t>カギ</t>
    </rPh>
    <rPh sb="9" eb="11">
      <t>ドウコウ</t>
    </rPh>
    <rPh sb="12" eb="14">
      <t>コドモ</t>
    </rPh>
    <rPh sb="20" eb="22">
      <t>ヒトリ</t>
    </rPh>
    <rPh sb="25" eb="27">
      <t>ケイサン</t>
    </rPh>
    <phoneticPr fontId="2"/>
  </si>
  <si>
    <t>旅行終了日</t>
    <rPh sb="0" eb="5">
      <t>リョコウシュウリョウビ</t>
    </rPh>
    <phoneticPr fontId="2"/>
  </si>
  <si>
    <t>最低宿泊金額</t>
    <rPh sb="0" eb="6">
      <t>サイテイシュクハクキンガク</t>
    </rPh>
    <phoneticPr fontId="2"/>
  </si>
  <si>
    <t>補助上限</t>
    <rPh sb="0" eb="4">
      <t>ホジョジョウゲン</t>
    </rPh>
    <phoneticPr fontId="2"/>
  </si>
  <si>
    <t>ご旅行代金の総額(①)</t>
    <rPh sb="1" eb="3">
      <t>リョコウ</t>
    </rPh>
    <rPh sb="3" eb="5">
      <t>ダイキン</t>
    </rPh>
    <rPh sb="6" eb="7">
      <t>ソウ</t>
    </rPh>
    <rPh sb="7" eb="8">
      <t>ガク</t>
    </rPh>
    <phoneticPr fontId="2"/>
  </si>
  <si>
    <t>円</t>
    <rPh sb="0" eb="1">
      <t>エン</t>
    </rPh>
    <phoneticPr fontId="2"/>
  </si>
  <si>
    <t>(税金・サービス料込)</t>
    <rPh sb="1" eb="3">
      <t>ゼイキン</t>
    </rPh>
    <rPh sb="8" eb="9">
      <t>リョウ</t>
    </rPh>
    <rPh sb="9" eb="10">
      <t>コミ</t>
    </rPh>
    <phoneticPr fontId="2"/>
  </si>
  <si>
    <t>平日数</t>
    <rPh sb="0" eb="2">
      <t>ヘイジツ</t>
    </rPh>
    <rPh sb="2" eb="3">
      <t>スウ</t>
    </rPh>
    <phoneticPr fontId="2"/>
  </si>
  <si>
    <t>補助対象外総額(②)</t>
    <rPh sb="0" eb="2">
      <t>ホジョ</t>
    </rPh>
    <rPh sb="2" eb="4">
      <t>タイショウ</t>
    </rPh>
    <rPh sb="4" eb="5">
      <t>ソト</t>
    </rPh>
    <rPh sb="5" eb="7">
      <t>ソウガク</t>
    </rPh>
    <phoneticPr fontId="2"/>
  </si>
  <si>
    <t>飲み物代やマッサージ､お土産代など宿泊代以外のもの</t>
    <rPh sb="0" eb="1">
      <t>ノ</t>
    </rPh>
    <rPh sb="2" eb="4">
      <t>モノダイ</t>
    </rPh>
    <rPh sb="12" eb="15">
      <t>ミヤゲダイ</t>
    </rPh>
    <rPh sb="17" eb="20">
      <t>シュクハクダイ</t>
    </rPh>
    <rPh sb="20" eb="22">
      <t>イガイ</t>
    </rPh>
    <phoneticPr fontId="2"/>
  </si>
  <si>
    <t>休日数</t>
    <rPh sb="0" eb="3">
      <t>キュウジツスウ</t>
    </rPh>
    <phoneticPr fontId="2"/>
  </si>
  <si>
    <t>補助対象となる宿泊代金の総額</t>
    <rPh sb="0" eb="2">
      <t>ホジョ</t>
    </rPh>
    <rPh sb="2" eb="4">
      <t>タイショウ</t>
    </rPh>
    <rPh sb="7" eb="9">
      <t>シュクハク</t>
    </rPh>
    <rPh sb="9" eb="11">
      <t>ダイキン</t>
    </rPh>
    <rPh sb="12" eb="14">
      <t>ソウガク</t>
    </rPh>
    <phoneticPr fontId="2"/>
  </si>
  <si>
    <t>(①-②)(税金・サービス料込)</t>
  </si>
  <si>
    <t>補助額(総額)</t>
    <rPh sb="0" eb="3">
      <t>ホジョガク</t>
    </rPh>
    <rPh sb="4" eb="6">
      <t>ソウガク</t>
    </rPh>
    <phoneticPr fontId="2"/>
  </si>
  <si>
    <t>＜補助金＞</t>
    <rPh sb="1" eb="4">
      <t>ホジョキン</t>
    </rPh>
    <phoneticPr fontId="2"/>
  </si>
  <si>
    <t>・補助金上限：1泊一人にあたり3,000円(10円未満切り捨て)
・宿泊代金合計の20％と比較し､金額の低い方が補助金額</t>
    <rPh sb="1" eb="4">
      <t>ホジョキン</t>
    </rPh>
    <rPh sb="4" eb="6">
      <t>ジョウゲン</t>
    </rPh>
    <rPh sb="8" eb="9">
      <t>ハク</t>
    </rPh>
    <rPh sb="9" eb="11">
      <t>ヒトリ</t>
    </rPh>
    <rPh sb="20" eb="21">
      <t>エン</t>
    </rPh>
    <rPh sb="24" eb="25">
      <t>エン</t>
    </rPh>
    <rPh sb="25" eb="27">
      <t>ミマン</t>
    </rPh>
    <rPh sb="27" eb="28">
      <t>キ</t>
    </rPh>
    <rPh sb="29" eb="30">
      <t>ス</t>
    </rPh>
    <phoneticPr fontId="2"/>
  </si>
  <si>
    <t>補助金合計</t>
    <rPh sb="0" eb="5">
      <t>ホジョキンゴウケイ</t>
    </rPh>
    <phoneticPr fontId="2"/>
  </si>
  <si>
    <t>ご宿泊代金の総額</t>
    <rPh sb="1" eb="3">
      <t>シュクハク</t>
    </rPh>
    <rPh sb="3" eb="5">
      <t>ダイキン</t>
    </rPh>
    <rPh sb="6" eb="7">
      <t>ソウ</t>
    </rPh>
    <rPh sb="7" eb="8">
      <t>ガク</t>
    </rPh>
    <phoneticPr fontId="2"/>
  </si>
  <si>
    <t>円</t>
    <phoneticPr fontId="2"/>
  </si>
  <si>
    <t>お支払い額</t>
    <rPh sb="1" eb="3">
      <t>シハラ</t>
    </rPh>
    <rPh sb="4" eb="5">
      <t>ガク</t>
    </rPh>
    <phoneticPr fontId="2"/>
  </si>
  <si>
    <t>｢おいでよ！みえ旅キャンペーン（全国旅行支援） 三重県事務局｣の給付事項を確認のうえ､</t>
    <rPh sb="8" eb="9">
      <t>タビ</t>
    </rPh>
    <rPh sb="16" eb="18">
      <t>ゼンコク</t>
    </rPh>
    <rPh sb="18" eb="20">
      <t>リョコウ</t>
    </rPh>
    <rPh sb="20" eb="22">
      <t>シエン</t>
    </rPh>
    <rPh sb="24" eb="26">
      <t>ミエ</t>
    </rPh>
    <rPh sb="26" eb="27">
      <t>ケン</t>
    </rPh>
    <rPh sb="27" eb="30">
      <t>ジムキョク</t>
    </rPh>
    <rPh sb="32" eb="34">
      <t>キュウフ</t>
    </rPh>
    <rPh sb="34" eb="36">
      <t>ジコウ</t>
    </rPh>
    <rPh sb="37" eb="39">
      <t>カクニン</t>
    </rPh>
    <phoneticPr fontId="2"/>
  </si>
  <si>
    <t>補助金を受けることに同意いたします。</t>
    <phoneticPr fontId="2"/>
  </si>
  <si>
    <t>殿</t>
    <rPh sb="0" eb="1">
      <t>ドノ</t>
    </rPh>
    <phoneticPr fontId="2"/>
  </si>
  <si>
    <t>月</t>
    <rPh sb="0" eb="1">
      <t>ツキ</t>
    </rPh>
    <phoneticPr fontId="2"/>
  </si>
  <si>
    <t>お客様代表者ご署名</t>
    <rPh sb="1" eb="3">
      <t>キャクサマ</t>
    </rPh>
    <rPh sb="3" eb="6">
      <t>ダイヒョウシャ</t>
    </rPh>
    <rPh sb="7" eb="9">
      <t>ショメイ</t>
    </rPh>
    <phoneticPr fontId="2"/>
  </si>
  <si>
    <t>◇必ずお読みください</t>
    <rPh sb="1" eb="2">
      <t>カナラ</t>
    </rPh>
    <rPh sb="4" eb="5">
      <t>ヨ</t>
    </rPh>
    <phoneticPr fontId="2"/>
  </si>
  <si>
    <t>【宿泊される方へ】</t>
    <rPh sb="1" eb="3">
      <t>シュクハク</t>
    </rPh>
    <rPh sb="6" eb="7">
      <t>カタ</t>
    </rPh>
    <phoneticPr fontId="2"/>
  </si>
  <si>
    <t>1　宿泊者ご本人(代表者)が直筆で記入してください(※本書面の提出がない場合は､補助金の対象外とします)</t>
    <rPh sb="2" eb="5">
      <t>シュクハクシャ</t>
    </rPh>
    <rPh sb="6" eb="8">
      <t>ホンニン</t>
    </rPh>
    <rPh sb="9" eb="11">
      <t>ダイヒョウ</t>
    </rPh>
    <rPh sb="11" eb="12">
      <t>シャ</t>
    </rPh>
    <rPh sb="14" eb="16">
      <t>ジキヒツ</t>
    </rPh>
    <rPh sb="17" eb="19">
      <t>キニュウ</t>
    </rPh>
    <rPh sb="27" eb="28">
      <t>ホン</t>
    </rPh>
    <rPh sb="28" eb="30">
      <t>ショメン</t>
    </rPh>
    <rPh sb="31" eb="33">
      <t>テイシュツ</t>
    </rPh>
    <rPh sb="36" eb="38">
      <t>バアイ</t>
    </rPh>
    <rPh sb="40" eb="43">
      <t>ホジョキン</t>
    </rPh>
    <rPh sb="44" eb="47">
      <t>タイショウガイ</t>
    </rPh>
    <phoneticPr fontId="2"/>
  </si>
  <si>
    <t>2　一つの旅行につき7泊分までが補助の対象です　</t>
    <rPh sb="2" eb="3">
      <t>1</t>
    </rPh>
    <rPh sb="5" eb="7">
      <t>リョコウ</t>
    </rPh>
    <phoneticPr fontId="2"/>
  </si>
  <si>
    <t>3　当確認書により取得した個人情報は､「おいでよ！みえ旅キャンペーン（全国旅行支援）」事業にのみ使用し､</t>
    <rPh sb="2" eb="3">
      <t>トウ</t>
    </rPh>
    <rPh sb="3" eb="6">
      <t>カニショ</t>
    </rPh>
    <rPh sb="9" eb="11">
      <t>シュトク</t>
    </rPh>
    <rPh sb="13" eb="15">
      <t>コジン</t>
    </rPh>
    <rPh sb="15" eb="17">
      <t>ジョ</t>
    </rPh>
    <rPh sb="43" eb="45">
      <t>ジギョウ</t>
    </rPh>
    <rPh sb="48" eb="50">
      <t>シヨウ</t>
    </rPh>
    <phoneticPr fontId="2"/>
  </si>
  <si>
    <t>　  その他の目的には使用しません</t>
    <phoneticPr fontId="2"/>
  </si>
  <si>
    <t>4　当確認書の記載内容について､後日「おいでよ！みえ旅キャンペーン（全国旅行支援）」三重県事務局から､</t>
    <rPh sb="2" eb="6">
      <t>トウカニショ</t>
    </rPh>
    <rPh sb="7" eb="9">
      <t>キサイ</t>
    </rPh>
    <rPh sb="9" eb="11">
      <t>ナイヨウ</t>
    </rPh>
    <rPh sb="16" eb="18">
      <t>ゴジツ</t>
    </rPh>
    <rPh sb="26" eb="27">
      <t>タビ</t>
    </rPh>
    <rPh sb="34" eb="36">
      <t>ゼンコク</t>
    </rPh>
    <rPh sb="36" eb="38">
      <t>リョコウ</t>
    </rPh>
    <rPh sb="38" eb="40">
      <t>シエン</t>
    </rPh>
    <rPh sb="42" eb="48">
      <t>ミエケンジムキョク</t>
    </rPh>
    <phoneticPr fontId="2"/>
  </si>
  <si>
    <t xml:space="preserve">     連絡をさせて頂く場合があります</t>
    <phoneticPr fontId="2"/>
  </si>
  <si>
    <t>5　この計算書は領収書ではございません</t>
    <phoneticPr fontId="2"/>
  </si>
  <si>
    <t>円</t>
  </si>
  <si>
    <t>曜日表示</t>
    <rPh sb="0" eb="2">
      <t>ヨウビ</t>
    </rPh>
    <rPh sb="2" eb="4">
      <t>ヒョウジ</t>
    </rPh>
    <phoneticPr fontId="2"/>
  </si>
  <si>
    <t>曜</t>
    <rPh sb="0" eb="1">
      <t>ヨウ</t>
    </rPh>
    <phoneticPr fontId="2"/>
  </si>
  <si>
    <t>祝</t>
    <rPh sb="0" eb="1">
      <t>シュク</t>
    </rPh>
    <phoneticPr fontId="2"/>
  </si>
  <si>
    <t>曜日</t>
    <rPh sb="0" eb="2">
      <t>ヨウビ</t>
    </rPh>
    <phoneticPr fontId="2"/>
  </si>
  <si>
    <t>宿泊休日フラグ</t>
    <rPh sb="0" eb="2">
      <t>シュクハク</t>
    </rPh>
    <rPh sb="2" eb="4">
      <t>キュウジツ</t>
    </rPh>
    <phoneticPr fontId="2"/>
  </si>
  <si>
    <t>日帰り休日フラグ</t>
    <rPh sb="0" eb="2">
      <t>ヒガエ</t>
    </rPh>
    <rPh sb="3" eb="5">
      <t>キュウジツ</t>
    </rPh>
    <phoneticPr fontId="2"/>
  </si>
  <si>
    <t>日</t>
  </si>
  <si>
    <t>対象外</t>
    <rPh sb="0" eb="3">
      <t>タイショウガイ</t>
    </rPh>
    <phoneticPr fontId="2"/>
  </si>
  <si>
    <t>月</t>
  </si>
  <si>
    <t>火</t>
  </si>
  <si>
    <t>水</t>
  </si>
  <si>
    <t>木</t>
  </si>
  <si>
    <t>金</t>
  </si>
  <si>
    <t>土</t>
  </si>
  <si>
    <t>期間外</t>
    <rPh sb="0" eb="2">
      <t>キカン</t>
    </rPh>
    <rPh sb="2" eb="3">
      <t>ガイ</t>
    </rPh>
    <phoneticPr fontId="2"/>
  </si>
  <si>
    <t>01</t>
  </si>
  <si>
    <t>都道府県名</t>
    <rPh sb="0" eb="5">
      <t>トドウフケンメイ</t>
    </rPh>
    <phoneticPr fontId="2"/>
  </si>
  <si>
    <t>北海道</t>
  </si>
  <si>
    <t>行程</t>
    <rPh sb="0" eb="2">
      <t>コウテイ</t>
    </rPh>
    <phoneticPr fontId="2"/>
  </si>
  <si>
    <t>宿泊</t>
    <rPh sb="0" eb="2">
      <t>シュクハク</t>
    </rPh>
    <phoneticPr fontId="2"/>
  </si>
  <si>
    <t>泊数</t>
    <rPh sb="0" eb="1">
      <t>ハク</t>
    </rPh>
    <rPh sb="1" eb="2">
      <t>スウ</t>
    </rPh>
    <phoneticPr fontId="2"/>
  </si>
  <si>
    <t>宿泊休日対象</t>
    <rPh sb="0" eb="2">
      <t>シュクハク</t>
    </rPh>
    <rPh sb="2" eb="4">
      <t>キュウジツ</t>
    </rPh>
    <rPh sb="4" eb="6">
      <t>タイショウ</t>
    </rPh>
    <phoneticPr fontId="2"/>
  </si>
  <si>
    <t>日帰り休日対象</t>
    <rPh sb="0" eb="2">
      <t>ヒガエ</t>
    </rPh>
    <rPh sb="3" eb="5">
      <t>キュウジツ</t>
    </rPh>
    <rPh sb="5" eb="7">
      <t>タイショウ</t>
    </rPh>
    <phoneticPr fontId="2"/>
  </si>
  <si>
    <t>行程区分</t>
    <rPh sb="0" eb="2">
      <t>コウテイ</t>
    </rPh>
    <rPh sb="2" eb="4">
      <t>クブン</t>
    </rPh>
    <phoneticPr fontId="2"/>
  </si>
  <si>
    <t>02</t>
  </si>
  <si>
    <t>青森県</t>
  </si>
  <si>
    <t>交通付</t>
    <rPh sb="0" eb="2">
      <t>コウツウ</t>
    </rPh>
    <rPh sb="2" eb="3">
      <t>ツ</t>
    </rPh>
    <phoneticPr fontId="2"/>
  </si>
  <si>
    <t>03</t>
  </si>
  <si>
    <t>岩手県</t>
  </si>
  <si>
    <t>04</t>
  </si>
  <si>
    <t>宮城県</t>
  </si>
  <si>
    <t>05</t>
  </si>
  <si>
    <t>秋田県</t>
  </si>
  <si>
    <t>06</t>
  </si>
  <si>
    <t>山形県</t>
  </si>
  <si>
    <t>07</t>
  </si>
  <si>
    <t>福島県</t>
  </si>
  <si>
    <t>08</t>
  </si>
  <si>
    <t>茨城県</t>
  </si>
  <si>
    <t>09</t>
  </si>
  <si>
    <t>栃木県</t>
  </si>
  <si>
    <t>10</t>
  </si>
  <si>
    <t>群馬県</t>
  </si>
  <si>
    <t>11</t>
  </si>
  <si>
    <t>埼玉県</t>
  </si>
  <si>
    <t>12</t>
  </si>
  <si>
    <t>千葉県</t>
  </si>
  <si>
    <t>13</t>
  </si>
  <si>
    <t>東京都</t>
  </si>
  <si>
    <t>14</t>
  </si>
  <si>
    <t>神奈川県</t>
  </si>
  <si>
    <t>15</t>
  </si>
  <si>
    <t>新潟県</t>
  </si>
  <si>
    <t>16</t>
  </si>
  <si>
    <t>富山県</t>
  </si>
  <si>
    <t>17</t>
  </si>
  <si>
    <t>石川県</t>
  </si>
  <si>
    <t>18</t>
  </si>
  <si>
    <t>福井県</t>
  </si>
  <si>
    <t>19</t>
  </si>
  <si>
    <t>山梨県</t>
  </si>
  <si>
    <t>20</t>
  </si>
  <si>
    <t>長野県</t>
  </si>
  <si>
    <t>21</t>
  </si>
  <si>
    <t>岐阜県</t>
  </si>
  <si>
    <t>22</t>
  </si>
  <si>
    <t>静岡県</t>
  </si>
  <si>
    <t>23</t>
  </si>
  <si>
    <t>愛知県</t>
  </si>
  <si>
    <t>24</t>
  </si>
  <si>
    <t>三重県</t>
  </si>
  <si>
    <t>25</t>
  </si>
  <si>
    <t>滋賀県</t>
  </si>
  <si>
    <t>26</t>
  </si>
  <si>
    <t>京都府</t>
  </si>
  <si>
    <t>27</t>
  </si>
  <si>
    <t>大阪府</t>
  </si>
  <si>
    <t>28</t>
  </si>
  <si>
    <t>兵庫県</t>
  </si>
  <si>
    <t>29</t>
  </si>
  <si>
    <t>奈良県</t>
  </si>
  <si>
    <t>30</t>
  </si>
  <si>
    <t>和歌山県</t>
  </si>
  <si>
    <t>31</t>
  </si>
  <si>
    <t>鳥取県</t>
  </si>
  <si>
    <t>32</t>
  </si>
  <si>
    <t>島根県</t>
  </si>
  <si>
    <t>33</t>
  </si>
  <si>
    <t>岡山県</t>
  </si>
  <si>
    <t>34</t>
  </si>
  <si>
    <t>広島県</t>
  </si>
  <si>
    <t>35</t>
  </si>
  <si>
    <t>山口県</t>
  </si>
  <si>
    <t>36</t>
  </si>
  <si>
    <t>徳島県</t>
  </si>
  <si>
    <t>37</t>
  </si>
  <si>
    <t>香川県</t>
  </si>
  <si>
    <t>38</t>
  </si>
  <si>
    <t>愛媛県</t>
  </si>
  <si>
    <t>39</t>
  </si>
  <si>
    <t>高知県</t>
  </si>
  <si>
    <t>40</t>
  </si>
  <si>
    <t>福岡県</t>
  </si>
  <si>
    <t>41</t>
  </si>
  <si>
    <t>佐賀県</t>
  </si>
  <si>
    <t>42</t>
  </si>
  <si>
    <t>長崎県</t>
  </si>
  <si>
    <t>43</t>
  </si>
  <si>
    <t>熊本県</t>
  </si>
  <si>
    <t>44</t>
  </si>
  <si>
    <t>大分県</t>
  </si>
  <si>
    <t>45</t>
  </si>
  <si>
    <t>宮崎県</t>
  </si>
  <si>
    <t>46</t>
  </si>
  <si>
    <t>鹿児島県</t>
  </si>
  <si>
    <t>47</t>
  </si>
  <si>
    <t>沖縄県</t>
  </si>
  <si>
    <t>　  予約(旅程)が分かれていても、実質の7連泊までしか認められません</t>
    <phoneticPr fontId="2"/>
  </si>
  <si>
    <t>(　 )</t>
    <phoneticPr fontId="2"/>
  </si>
  <si>
    <r>
      <rPr>
        <b/>
        <sz val="9"/>
        <color theme="1"/>
        <rFont val="游ゴシック"/>
        <family val="3"/>
        <charset val="128"/>
        <scheme val="minor"/>
      </rPr>
      <t>2023.3.22改定版</t>
    </r>
    <r>
      <rPr>
        <sz val="9"/>
        <color theme="1"/>
        <rFont val="游ゴシック"/>
        <family val="3"/>
        <charset val="128"/>
        <scheme val="minor"/>
      </rPr>
      <t>(2023.3.23修正版)</t>
    </r>
    <rPh sb="9" eb="11">
      <t>カイテイ</t>
    </rPh>
    <rPh sb="11" eb="12">
      <t>バン</t>
    </rPh>
    <rPh sb="22" eb="24">
      <t>シュウセイ</t>
    </rPh>
    <rPh sb="24" eb="25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</si>
</sst>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yyyy/m/d\ \(aaa\)"/>
    <numFmt numFmtId="177" formatCode="yyyy/m/d;@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u val="double"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0.5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7" fillId="0" borderId="0" xfId="0" applyFont="1">
      <alignment vertical="center"/>
    </xf>
    <xf numFmtId="0" fontId="5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7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3" fillId="0" borderId="8" xfId="0" applyFont="1" applyBorder="1">
      <alignment vertical="center"/>
    </xf>
    <xf numFmtId="38" fontId="3" fillId="0" borderId="8" xfId="0" applyNumberFormat="1" applyFont="1" applyBorder="1">
      <alignment vertical="center"/>
    </xf>
    <xf numFmtId="0" fontId="3" fillId="0" borderId="9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14" fontId="0" fillId="0" borderId="0" xfId="0" applyNumberFormat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177" fontId="0" fillId="3" borderId="0" xfId="0" applyNumberFormat="1" applyFill="1">
      <alignment vertical="center"/>
    </xf>
    <xf numFmtId="9" fontId="0" fillId="0" borderId="0" xfId="3" applyFont="1" applyAlignment="1">
      <alignment vertical="center"/>
    </xf>
    <xf numFmtId="6" fontId="0" fillId="0" borderId="0" xfId="2" applyFont="1" applyAlignment="1">
      <alignment vertical="center"/>
    </xf>
    <xf numFmtId="6" fontId="0" fillId="0" borderId="0" xfId="0" applyNumberFormat="1">
      <alignment vertical="center"/>
    </xf>
    <xf numFmtId="6" fontId="0" fillId="3" borderId="0" xfId="0" applyNumberFormat="1" applyFill="1">
      <alignment vertical="center"/>
    </xf>
    <xf numFmtId="6" fontId="0" fillId="3" borderId="0" xfId="2" applyFont="1" applyFill="1" applyAlignment="1">
      <alignment vertical="center"/>
    </xf>
    <xf numFmtId="38" fontId="3" fillId="0" borderId="0" xfId="0" applyNumberFormat="1" applyFont="1">
      <alignment vertical="center"/>
    </xf>
    <xf numFmtId="0" fontId="0" fillId="0" borderId="2" xfId="0" applyBorder="1">
      <alignment vertical="center"/>
    </xf>
    <xf numFmtId="0" fontId="3" fillId="0" borderId="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0" xfId="0" applyFont="1" applyBorder="1">
      <alignment vertical="center"/>
    </xf>
    <xf numFmtId="0" fontId="5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>
      <alignment vertical="center"/>
    </xf>
    <xf numFmtId="0" fontId="0" fillId="0" borderId="15" xfId="0" applyBorder="1">
      <alignment vertical="center"/>
    </xf>
    <xf numFmtId="0" fontId="0" fillId="0" borderId="11" xfId="0" applyBorder="1">
      <alignment vertical="center"/>
    </xf>
    <xf numFmtId="0" fontId="6" fillId="0" borderId="15" xfId="0" applyFont="1" applyBorder="1">
      <alignment vertical="center"/>
    </xf>
    <xf numFmtId="0" fontId="6" fillId="0" borderId="0" xfId="0" applyFont="1" applyAlignment="1">
      <alignment horizontal="left" vertical="center"/>
    </xf>
    <xf numFmtId="0" fontId="9" fillId="0" borderId="1" xfId="0" applyFont="1" applyBorder="1">
      <alignment vertical="center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13" fillId="0" borderId="15" xfId="0" applyFont="1" applyBorder="1">
      <alignment vertical="center"/>
    </xf>
    <xf numFmtId="0" fontId="6" fillId="0" borderId="11" xfId="0" applyFont="1" applyBorder="1">
      <alignment vertical="center"/>
    </xf>
    <xf numFmtId="0" fontId="3" fillId="2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3" fillId="0" borderId="10" xfId="0" applyFont="1" applyBorder="1" applyAlignment="1"/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/>
    </xf>
    <xf numFmtId="0" fontId="5" fillId="4" borderId="1" xfId="0" applyFont="1" applyFill="1" applyBorder="1" applyAlignment="1" applyProtection="1">
      <alignment horizontal="left" vertical="center" shrinkToFit="1"/>
      <protection locked="0"/>
    </xf>
    <xf numFmtId="0" fontId="5" fillId="4" borderId="10" xfId="0" applyFont="1" applyFill="1" applyBorder="1" applyAlignment="1" applyProtection="1">
      <alignment horizontal="left" vertical="center" shrinkToFit="1"/>
      <protection locked="0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19" fillId="0" borderId="17" xfId="0" applyFont="1" applyBorder="1" applyAlignment="1">
      <alignment horizontal="right" vertical="center"/>
    </xf>
    <xf numFmtId="38" fontId="5" fillId="2" borderId="0" xfId="1" applyFont="1" applyFill="1" applyBorder="1" applyAlignment="1">
      <alignment horizontal="right"/>
    </xf>
    <xf numFmtId="38" fontId="5" fillId="0" borderId="0" xfId="1" applyFont="1" applyFill="1" applyBorder="1" applyAlignment="1">
      <alignment horizontal="right"/>
    </xf>
    <xf numFmtId="0" fontId="9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 shrinkToFit="1"/>
    </xf>
    <xf numFmtId="0" fontId="18" fillId="2" borderId="8" xfId="0" applyFont="1" applyFill="1" applyBorder="1" applyAlignment="1">
      <alignment vertical="center"/>
    </xf>
    <xf numFmtId="0" fontId="9" fillId="0" borderId="0" xfId="0" applyFont="1" applyAlignment="1">
      <alignment horizontal="left" wrapText="1" indent="1"/>
    </xf>
    <xf numFmtId="38" fontId="5" fillId="0" borderId="1" xfId="0" applyNumberFormat="1" applyFont="1" applyBorder="1" applyAlignment="1">
      <alignment vertical="center"/>
    </xf>
    <xf numFmtId="38" fontId="5" fillId="0" borderId="10" xfId="0" applyNumberFormat="1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1" xfId="0" applyFont="1" applyBorder="1" applyAlignment="1">
      <alignment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 applyProtection="1">
      <alignment horizontal="left" vertical="center" shrinkToFit="1"/>
      <protection locked="0"/>
    </xf>
    <xf numFmtId="0" fontId="5" fillId="0" borderId="10" xfId="0" applyFont="1" applyBorder="1" applyAlignment="1" applyProtection="1">
      <alignment horizontal="left" vertical="center" shrinkToFit="1"/>
      <protection locked="0"/>
    </xf>
    <xf numFmtId="0" fontId="5" fillId="0" borderId="1" xfId="0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right"/>
    </xf>
    <xf numFmtId="0" fontId="14" fillId="0" borderId="8" xfId="0" applyFont="1" applyBorder="1" applyAlignment="1">
      <alignment vertic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colors>
    <mruColors>
      <color rgb="FFFFFFC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1"/>
  <sheetViews>
    <sheetView showGridLines="0" tabSelected="1" zoomScaleNormal="100" zoomScaleSheetLayoutView="85" workbookViewId="0"/>
  </sheetViews>
  <sheetFormatPr defaultColWidth="4.625" defaultRowHeight="18.75" x14ac:dyDescent="0.4"/>
  <cols>
    <col min="1" max="1" width="1.625" customWidth="1"/>
    <col min="9" max="9" width="4.625" style="1"/>
    <col min="14" max="14" width="4.625" customWidth="1"/>
    <col min="20" max="20" width="1.625" customWidth="1"/>
    <col min="21" max="21" width="0" hidden="1" customWidth="1"/>
    <col min="22" max="22" width="12.625" hidden="1" customWidth="1"/>
    <col min="23" max="23" width="5" hidden="1" customWidth="1"/>
    <col min="24" max="24" width="11.375" hidden="1" customWidth="1"/>
    <col min="25" max="25" width="7.125" hidden="1" customWidth="1"/>
    <col min="26" max="26" width="8.125" hidden="1" customWidth="1"/>
    <col min="27" max="27" width="9" hidden="1" customWidth="1"/>
  </cols>
  <sheetData>
    <row r="1" spans="1:27" s="84" customFormat="1" ht="12.95" customHeight="1" thickBot="1" x14ac:dyDescent="0.45">
      <c r="I1" s="85"/>
      <c r="N1" s="99" t="s">
        <v>173</v>
      </c>
      <c r="O1" s="99"/>
      <c r="P1" s="99"/>
      <c r="Q1" s="99"/>
      <c r="R1" s="99"/>
      <c r="S1" s="99"/>
    </row>
    <row r="2" spans="1:27" ht="22.5" customHeight="1" thickBot="1" x14ac:dyDescent="0.45">
      <c r="A2" s="2"/>
      <c r="B2" s="92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  <c r="T2" s="2"/>
    </row>
    <row r="3" spans="1:27" ht="9.9499999999999993" customHeight="1" x14ac:dyDescent="0.4">
      <c r="B3" s="16"/>
      <c r="C3" s="16"/>
      <c r="D3" s="16"/>
      <c r="E3" s="16"/>
      <c r="F3" s="16"/>
      <c r="G3" s="16"/>
      <c r="H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7" ht="30" customHeight="1" x14ac:dyDescent="0.4">
      <c r="B4" s="86"/>
      <c r="C4" s="86"/>
      <c r="D4" s="86"/>
      <c r="E4" s="86"/>
      <c r="F4" s="86"/>
      <c r="G4" s="86"/>
      <c r="H4" s="86"/>
      <c r="I4" s="70" t="s">
        <v>1</v>
      </c>
      <c r="K4" s="16"/>
      <c r="L4" s="16"/>
      <c r="M4" s="16"/>
      <c r="N4" s="16"/>
      <c r="O4" s="16"/>
      <c r="P4" s="16"/>
      <c r="Q4" s="16"/>
      <c r="R4" s="16"/>
      <c r="S4" s="16"/>
    </row>
    <row r="5" spans="1:27" x14ac:dyDescent="0.4">
      <c r="B5" s="16" t="s">
        <v>2</v>
      </c>
      <c r="C5" s="16"/>
      <c r="D5" s="98" t="s">
        <v>3</v>
      </c>
      <c r="E5" s="98"/>
      <c r="F5" s="98"/>
      <c r="G5" s="98"/>
      <c r="H5" s="98"/>
      <c r="I5" s="98"/>
      <c r="J5" s="98"/>
      <c r="K5" s="16"/>
      <c r="L5" s="16"/>
      <c r="M5" s="16"/>
      <c r="N5" s="16"/>
      <c r="O5" s="16"/>
      <c r="P5" s="16"/>
      <c r="Q5" s="16"/>
      <c r="R5" s="16"/>
      <c r="S5" s="16"/>
    </row>
    <row r="6" spans="1:27" x14ac:dyDescent="0.4">
      <c r="B6" s="16"/>
      <c r="C6" s="16"/>
      <c r="D6" s="16"/>
      <c r="E6" s="16"/>
      <c r="F6" s="16"/>
      <c r="G6" s="16"/>
      <c r="H6" s="16"/>
      <c r="J6" s="95" t="s">
        <v>4</v>
      </c>
      <c r="K6" s="95"/>
      <c r="L6" s="87"/>
      <c r="M6" s="87"/>
      <c r="N6" s="87"/>
      <c r="O6" s="87"/>
      <c r="P6" s="87"/>
      <c r="Q6" s="87"/>
      <c r="R6" s="87"/>
      <c r="S6" s="87"/>
    </row>
    <row r="7" spans="1:27" ht="18.75" customHeight="1" x14ac:dyDescent="0.4">
      <c r="B7" s="16"/>
      <c r="C7" s="16"/>
      <c r="D7" s="16"/>
      <c r="E7" s="16"/>
      <c r="F7" s="16"/>
      <c r="G7" s="16"/>
      <c r="H7" s="16"/>
      <c r="J7" s="96" t="s">
        <v>5</v>
      </c>
      <c r="K7" s="96"/>
      <c r="L7" s="88"/>
      <c r="M7" s="88"/>
      <c r="N7" s="88"/>
      <c r="O7" s="88"/>
      <c r="P7" s="88"/>
      <c r="Q7" s="88"/>
      <c r="R7" s="88"/>
      <c r="S7" s="88"/>
    </row>
    <row r="8" spans="1:27" ht="8.25" customHeight="1" x14ac:dyDescent="0.4">
      <c r="B8" s="16"/>
      <c r="C8" s="16"/>
      <c r="D8" s="16"/>
      <c r="E8" s="16"/>
      <c r="F8" s="16"/>
      <c r="G8" s="16"/>
      <c r="H8" s="16"/>
      <c r="J8" s="16"/>
      <c r="K8" s="16"/>
      <c r="L8" s="3"/>
      <c r="M8" s="3"/>
      <c r="N8" s="4"/>
      <c r="O8" s="4"/>
      <c r="P8" s="4"/>
      <c r="Q8" s="4"/>
      <c r="R8" s="4"/>
      <c r="S8" s="4"/>
    </row>
    <row r="9" spans="1:27" x14ac:dyDescent="0.4">
      <c r="B9" s="97" t="s">
        <v>6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27" x14ac:dyDescent="0.4">
      <c r="B10" s="91" t="s">
        <v>7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spans="1:27" x14ac:dyDescent="0.4">
      <c r="B11" s="41" t="s">
        <v>8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27" ht="8.25" customHeight="1" x14ac:dyDescent="0.4">
      <c r="B12" s="16"/>
      <c r="C12" s="16"/>
      <c r="D12" s="16"/>
      <c r="E12" s="16"/>
      <c r="F12" s="16"/>
      <c r="G12" s="16"/>
      <c r="H12" s="16"/>
      <c r="J12" s="16"/>
      <c r="K12" s="16"/>
      <c r="L12" s="16"/>
      <c r="M12" s="16"/>
      <c r="N12" s="4"/>
      <c r="O12" s="4"/>
      <c r="P12" s="4"/>
      <c r="Q12" s="4"/>
      <c r="R12" s="4"/>
      <c r="S12" s="4"/>
    </row>
    <row r="13" spans="1:27" x14ac:dyDescent="0.4">
      <c r="B13" s="16" t="s">
        <v>9</v>
      </c>
      <c r="C13" s="16"/>
      <c r="D13" s="16"/>
      <c r="E13" s="16"/>
      <c r="F13" s="16"/>
      <c r="G13" s="16"/>
      <c r="H13" s="16"/>
      <c r="J13" s="16"/>
      <c r="K13" s="16"/>
      <c r="L13" s="16"/>
      <c r="M13" s="16"/>
      <c r="N13" s="4"/>
      <c r="O13" s="4"/>
      <c r="P13" s="4"/>
      <c r="Q13" s="4"/>
      <c r="R13" s="4"/>
      <c r="S13" s="4"/>
    </row>
    <row r="14" spans="1:27" ht="18.75" customHeight="1" x14ac:dyDescent="0.4">
      <c r="B14" s="16" t="s">
        <v>10</v>
      </c>
      <c r="C14" s="16"/>
      <c r="D14" s="16"/>
      <c r="E14" s="16"/>
      <c r="F14" s="16"/>
      <c r="G14" s="90">
        <v>2023</v>
      </c>
      <c r="H14" s="90"/>
      <c r="I14" s="1" t="s">
        <v>11</v>
      </c>
      <c r="J14" s="59"/>
      <c r="K14" s="1" t="s">
        <v>12</v>
      </c>
      <c r="L14" s="59"/>
      <c r="M14" s="1" t="s">
        <v>13</v>
      </c>
      <c r="N14" s="60" t="str">
        <f>CHOOSE(WEEKDAY(DATE(G14,J14,L14),2),"(月)","(火)","(水)","(木)","(金)","(土)","(日)")</f>
        <v>(水)</v>
      </c>
      <c r="O14" s="61" t="s">
        <v>14</v>
      </c>
      <c r="P14" s="62"/>
      <c r="Q14" s="1" t="s">
        <v>15</v>
      </c>
      <c r="R14" s="16"/>
      <c r="S14" s="16"/>
      <c r="T14" s="16"/>
      <c r="V14" t="s">
        <v>16</v>
      </c>
      <c r="X14" s="43">
        <f>DATE(G14,J14,L14)</f>
        <v>44895</v>
      </c>
    </row>
    <row r="15" spans="1:27" ht="18.75" customHeight="1" x14ac:dyDescent="0.4">
      <c r="B15" s="16" t="s">
        <v>17</v>
      </c>
      <c r="C15" s="16"/>
      <c r="D15" s="16"/>
      <c r="E15" s="16"/>
      <c r="F15" s="16"/>
      <c r="G15" s="16"/>
      <c r="I15" s="63"/>
      <c r="J15" s="16" t="s">
        <v>18</v>
      </c>
      <c r="K15" s="102" t="s">
        <v>19</v>
      </c>
      <c r="L15" s="102"/>
      <c r="M15" s="102"/>
      <c r="N15" s="102"/>
      <c r="O15" s="102"/>
      <c r="P15" s="102"/>
      <c r="Q15" s="102"/>
      <c r="R15" s="102"/>
      <c r="S15" s="102"/>
      <c r="V15" t="s">
        <v>20</v>
      </c>
      <c r="X15" s="43">
        <f>X14+P14</f>
        <v>44895</v>
      </c>
      <c r="Y15" s="89" t="s">
        <v>21</v>
      </c>
      <c r="Z15" s="89"/>
      <c r="AA15" t="s">
        <v>22</v>
      </c>
    </row>
    <row r="16" spans="1:27" ht="18.75" customHeight="1" x14ac:dyDescent="0.4">
      <c r="B16" s="16" t="s">
        <v>23</v>
      </c>
      <c r="C16" s="16"/>
      <c r="D16" s="16"/>
      <c r="E16" s="16"/>
      <c r="F16" s="16"/>
      <c r="G16" s="16"/>
      <c r="H16" s="100"/>
      <c r="I16" s="100"/>
      <c r="J16" s="15" t="s">
        <v>24</v>
      </c>
      <c r="K16" s="102" t="s">
        <v>25</v>
      </c>
      <c r="L16" s="102"/>
      <c r="M16" s="102"/>
      <c r="N16" s="102"/>
      <c r="O16" s="102"/>
      <c r="P16" s="102"/>
      <c r="Q16" s="102"/>
      <c r="R16" s="102"/>
      <c r="S16" s="102"/>
      <c r="T16" s="16"/>
      <c r="V16" t="s">
        <v>26</v>
      </c>
      <c r="X16">
        <f>IF(NOT(X14=""),NETWORKDAYS.INTL($X14,($X15-1),"0000000",宿泊休日対象),"")</f>
        <v>-2</v>
      </c>
      <c r="Y16" s="50">
        <v>3000</v>
      </c>
      <c r="Z16" s="51">
        <f>Y16*X16*I15</f>
        <v>0</v>
      </c>
      <c r="AA16" s="50">
        <v>3000</v>
      </c>
    </row>
    <row r="17" spans="2:27" ht="18.75" customHeight="1" x14ac:dyDescent="0.4">
      <c r="B17" s="16" t="s">
        <v>27</v>
      </c>
      <c r="C17" s="16"/>
      <c r="D17" s="16"/>
      <c r="E17" s="16"/>
      <c r="F17" s="16"/>
      <c r="G17" s="16"/>
      <c r="H17" s="100"/>
      <c r="I17" s="100"/>
      <c r="J17" s="15" t="s">
        <v>24</v>
      </c>
      <c r="K17" s="103" t="s">
        <v>28</v>
      </c>
      <c r="L17" s="103"/>
      <c r="M17" s="103"/>
      <c r="N17" s="103"/>
      <c r="O17" s="103"/>
      <c r="P17" s="103"/>
      <c r="Q17" s="103"/>
      <c r="R17" s="103"/>
      <c r="S17" s="103"/>
      <c r="T17" s="16"/>
      <c r="V17" t="s">
        <v>29</v>
      </c>
      <c r="X17">
        <f>IF(NOT(X14=""),P14-X16,"")</f>
        <v>2</v>
      </c>
      <c r="Y17" s="50">
        <v>2000</v>
      </c>
      <c r="Z17" s="51">
        <f>Y17*X17*I15</f>
        <v>0</v>
      </c>
      <c r="AA17">
        <f>I15*P14</f>
        <v>0</v>
      </c>
    </row>
    <row r="18" spans="2:27" ht="18.75" customHeight="1" x14ac:dyDescent="0.4">
      <c r="B18" s="16" t="s">
        <v>30</v>
      </c>
      <c r="C18" s="16"/>
      <c r="D18" s="16"/>
      <c r="E18" s="16"/>
      <c r="F18" s="16"/>
      <c r="G18" s="16"/>
      <c r="H18" s="101">
        <f>H16-H17</f>
        <v>0</v>
      </c>
      <c r="I18" s="101"/>
      <c r="J18" s="15" t="s">
        <v>24</v>
      </c>
      <c r="K18" s="102" t="s">
        <v>31</v>
      </c>
      <c r="L18" s="102"/>
      <c r="M18" s="102"/>
      <c r="N18" s="102"/>
      <c r="O18" s="102"/>
      <c r="P18" s="102"/>
      <c r="Q18" s="102"/>
      <c r="R18" s="102"/>
      <c r="S18" s="102"/>
      <c r="T18" s="16"/>
      <c r="V18" t="s">
        <v>32</v>
      </c>
      <c r="W18" s="49">
        <v>0.2</v>
      </c>
      <c r="X18" s="53">
        <f>ROUNDDOWN(H18*W18,-1)</f>
        <v>0</v>
      </c>
      <c r="Z18" s="52">
        <f>SUM(Z16:Z17)</f>
        <v>0</v>
      </c>
      <c r="AA18" s="52">
        <f>ROUNDDOWN(AA16*AA17,-1)</f>
        <v>0</v>
      </c>
    </row>
    <row r="19" spans="2:27" ht="8.25" customHeight="1" x14ac:dyDescent="0.4">
      <c r="B19" s="17"/>
      <c r="C19" s="17"/>
      <c r="D19" s="17"/>
      <c r="E19" s="17"/>
      <c r="F19" s="17"/>
      <c r="G19" s="17"/>
      <c r="H19" s="17"/>
      <c r="I19" s="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6"/>
    </row>
    <row r="20" spans="2:27" ht="8.25" customHeight="1" x14ac:dyDescent="0.4">
      <c r="B20" s="16"/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2:27" ht="18.75" customHeight="1" x14ac:dyDescent="0.4">
      <c r="B21" s="16" t="s">
        <v>33</v>
      </c>
      <c r="C21" s="16"/>
      <c r="D21" s="16"/>
      <c r="E21" s="16"/>
      <c r="F21" s="16"/>
      <c r="G21" s="16"/>
      <c r="H21" s="16"/>
      <c r="I21" s="11"/>
      <c r="J21" s="16"/>
      <c r="K21" s="108" t="s">
        <v>34</v>
      </c>
      <c r="L21" s="108"/>
      <c r="M21" s="108"/>
      <c r="N21" s="108"/>
      <c r="O21" s="108"/>
      <c r="P21" s="108"/>
      <c r="Q21" s="108"/>
      <c r="R21" s="108"/>
      <c r="S21" s="108"/>
      <c r="T21" s="16"/>
    </row>
    <row r="22" spans="2:27" ht="18.75" customHeight="1" x14ac:dyDescent="0.4">
      <c r="B22" s="41" t="s">
        <v>35</v>
      </c>
      <c r="C22" s="41"/>
      <c r="D22" s="41"/>
      <c r="E22" s="41"/>
      <c r="F22" s="41"/>
      <c r="G22" s="101">
        <f>IF(H18&gt;=Z18,MINA(X18,AA18),"補助対象外")</f>
        <v>0</v>
      </c>
      <c r="H22" s="101"/>
      <c r="I22" s="101"/>
      <c r="J22" s="15" t="str">
        <f>IF(H18&gt;=Z18,"円","")</f>
        <v>円</v>
      </c>
      <c r="K22" s="108"/>
      <c r="L22" s="108"/>
      <c r="M22" s="108"/>
      <c r="N22" s="108"/>
      <c r="O22" s="108"/>
      <c r="P22" s="108"/>
      <c r="Q22" s="108"/>
      <c r="R22" s="108"/>
      <c r="S22" s="108"/>
      <c r="T22" s="16"/>
    </row>
    <row r="23" spans="2:27" ht="8.25" customHeight="1" x14ac:dyDescent="0.4">
      <c r="B23" s="17"/>
      <c r="C23" s="17"/>
      <c r="D23" s="17"/>
      <c r="E23" s="17"/>
      <c r="F23" s="17"/>
      <c r="G23" s="17"/>
      <c r="H23" s="17"/>
      <c r="I23" s="5"/>
      <c r="J23" s="18"/>
      <c r="K23" s="17"/>
      <c r="L23" s="68"/>
      <c r="M23" s="68"/>
      <c r="N23" s="68"/>
      <c r="O23" s="68"/>
      <c r="P23" s="68"/>
      <c r="Q23" s="68"/>
      <c r="R23" s="68"/>
      <c r="S23" s="68"/>
      <c r="T23" s="16"/>
    </row>
    <row r="24" spans="2:27" ht="8.25" customHeight="1" thickBot="1" x14ac:dyDescent="0.45">
      <c r="B24" s="19"/>
      <c r="C24" s="19"/>
      <c r="D24" s="19"/>
      <c r="E24" s="19"/>
      <c r="F24" s="19"/>
      <c r="G24" s="19"/>
      <c r="H24" s="19"/>
      <c r="I24" s="6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6"/>
    </row>
    <row r="25" spans="2:27" ht="8.25" customHeight="1" thickTop="1" x14ac:dyDescent="0.4">
      <c r="B25" s="55"/>
      <c r="C25" s="20"/>
      <c r="D25" s="20"/>
      <c r="E25" s="20"/>
      <c r="F25" s="20"/>
      <c r="G25" s="20"/>
      <c r="H25" s="20"/>
      <c r="I25" s="7"/>
      <c r="J25" s="21"/>
      <c r="K25" s="7"/>
      <c r="L25" s="22"/>
      <c r="M25" s="22"/>
      <c r="N25" s="22"/>
      <c r="O25" s="22"/>
      <c r="P25" s="22"/>
      <c r="Q25" s="22"/>
      <c r="R25" s="22"/>
      <c r="S25" s="23"/>
    </row>
    <row r="26" spans="2:27" ht="18.75" customHeight="1" x14ac:dyDescent="0.4">
      <c r="B26" s="24"/>
      <c r="C26" s="57" t="s">
        <v>36</v>
      </c>
      <c r="D26" s="57"/>
      <c r="E26" s="57"/>
      <c r="F26" s="57"/>
      <c r="G26" s="57"/>
      <c r="H26" s="109">
        <f>H16</f>
        <v>0</v>
      </c>
      <c r="I26" s="109"/>
      <c r="J26" s="5" t="s">
        <v>37</v>
      </c>
      <c r="L26" s="16"/>
      <c r="M26" s="19"/>
      <c r="N26" s="19"/>
      <c r="O26" s="19"/>
      <c r="P26" s="19"/>
      <c r="Q26" s="19"/>
      <c r="R26" s="19"/>
      <c r="S26" s="26"/>
    </row>
    <row r="27" spans="2:27" ht="18.75" customHeight="1" x14ac:dyDescent="0.4">
      <c r="B27" s="24"/>
      <c r="C27" s="57" t="s">
        <v>35</v>
      </c>
      <c r="D27" s="58"/>
      <c r="E27" s="58"/>
      <c r="F27" s="58"/>
      <c r="G27" s="58"/>
      <c r="H27" s="110">
        <f>IF(H18&gt;=Z18,MINA(X18,AA18),0)</f>
        <v>0</v>
      </c>
      <c r="I27" s="110"/>
      <c r="J27" s="14" t="s">
        <v>37</v>
      </c>
      <c r="L27" s="16"/>
      <c r="M27" s="19"/>
      <c r="N27" s="19"/>
      <c r="O27" s="19"/>
      <c r="P27" s="19"/>
      <c r="Q27" s="19"/>
      <c r="R27" s="19"/>
      <c r="S27" s="26"/>
    </row>
    <row r="28" spans="2:27" ht="18.75" customHeight="1" x14ac:dyDescent="0.4">
      <c r="B28" s="24"/>
      <c r="C28" s="58" t="s">
        <v>38</v>
      </c>
      <c r="D28" s="58"/>
      <c r="E28" s="58"/>
      <c r="F28" s="58"/>
      <c r="G28" s="58"/>
      <c r="H28" s="110">
        <f>H26-H27</f>
        <v>0</v>
      </c>
      <c r="I28" s="110"/>
      <c r="J28" s="14" t="s">
        <v>24</v>
      </c>
      <c r="L28" s="16"/>
      <c r="M28" s="16"/>
      <c r="N28" s="54"/>
      <c r="O28" s="54"/>
      <c r="P28" s="16"/>
      <c r="Q28" s="16"/>
      <c r="R28" s="16"/>
      <c r="S28" s="56"/>
    </row>
    <row r="29" spans="2:27" ht="8.25" customHeight="1" thickBot="1" x14ac:dyDescent="0.45">
      <c r="B29" s="27"/>
      <c r="C29" s="28"/>
      <c r="D29" s="28"/>
      <c r="E29" s="28"/>
      <c r="F29" s="28"/>
      <c r="G29" s="28"/>
      <c r="H29" s="28"/>
      <c r="I29" s="8"/>
      <c r="J29" s="29"/>
      <c r="K29" s="8"/>
      <c r="L29" s="29"/>
      <c r="M29" s="29"/>
      <c r="N29" s="30"/>
      <c r="O29" s="30"/>
      <c r="P29" s="29"/>
      <c r="Q29" s="29"/>
      <c r="R29" s="29"/>
      <c r="S29" s="31"/>
    </row>
    <row r="30" spans="2:27" ht="8.25" customHeight="1" thickTop="1" x14ac:dyDescent="0.4">
      <c r="B30" s="16"/>
      <c r="C30" s="16"/>
      <c r="D30" s="16"/>
      <c r="E30" s="16"/>
      <c r="F30" s="16"/>
      <c r="G30" s="16"/>
      <c r="H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2:27" ht="8.25" customHeight="1" thickBot="1" x14ac:dyDescent="0.45">
      <c r="B31" s="16"/>
      <c r="C31" s="16"/>
      <c r="D31" s="16"/>
      <c r="E31" s="16"/>
      <c r="F31" s="16"/>
      <c r="G31" s="16"/>
      <c r="H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2:27" ht="8.25" customHeight="1" x14ac:dyDescent="0.4">
      <c r="B32" s="32"/>
      <c r="C32" s="33"/>
      <c r="D32" s="33"/>
      <c r="E32" s="33"/>
      <c r="F32" s="33"/>
      <c r="G32" s="33"/>
      <c r="H32" s="33"/>
      <c r="I32" s="9"/>
      <c r="J32" s="34"/>
      <c r="K32" s="34"/>
      <c r="L32" s="34"/>
      <c r="M32" s="34"/>
      <c r="N32" s="34"/>
      <c r="O32" s="34"/>
      <c r="P32" s="34"/>
      <c r="Q32" s="34"/>
      <c r="R32" s="34"/>
      <c r="S32" s="35"/>
    </row>
    <row r="33" spans="2:19" x14ac:dyDescent="0.4">
      <c r="B33" s="111" t="s">
        <v>39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</row>
    <row r="34" spans="2:19" ht="18.75" customHeight="1" x14ac:dyDescent="0.4">
      <c r="B34" s="71" t="s">
        <v>40</v>
      </c>
      <c r="C34" s="41"/>
      <c r="D34" s="41"/>
      <c r="E34" s="41"/>
      <c r="F34" s="41"/>
      <c r="G34" s="41"/>
      <c r="H34" s="41"/>
      <c r="I34" s="12"/>
      <c r="J34" s="41"/>
      <c r="K34" s="41"/>
      <c r="L34" s="41"/>
      <c r="M34" s="41"/>
      <c r="N34" s="41"/>
      <c r="O34" s="41"/>
      <c r="P34" s="41"/>
      <c r="Q34" s="41"/>
      <c r="R34" s="41"/>
      <c r="S34" s="72"/>
    </row>
    <row r="35" spans="2:19" ht="9.75" customHeight="1" x14ac:dyDescent="0.4">
      <c r="B35" s="71"/>
      <c r="C35" s="41"/>
      <c r="D35" s="41"/>
      <c r="E35" s="41"/>
      <c r="F35" s="41"/>
      <c r="G35" s="41"/>
      <c r="H35" s="41"/>
      <c r="I35" s="12"/>
      <c r="J35" s="41"/>
      <c r="K35" s="41"/>
      <c r="L35" s="41"/>
      <c r="M35" s="41"/>
      <c r="N35" s="41"/>
      <c r="O35" s="41"/>
      <c r="P35" s="41"/>
      <c r="Q35" s="41"/>
      <c r="R35" s="41"/>
      <c r="S35" s="72"/>
    </row>
    <row r="36" spans="2:19" ht="20.100000000000001" customHeight="1" x14ac:dyDescent="0.4">
      <c r="B36" s="64"/>
      <c r="C36" s="87"/>
      <c r="D36" s="87"/>
      <c r="E36" s="87"/>
      <c r="F36" s="87"/>
      <c r="G36" s="87"/>
      <c r="H36" s="87"/>
      <c r="I36" s="87"/>
      <c r="J36" s="87"/>
      <c r="K36" s="13" t="s">
        <v>41</v>
      </c>
      <c r="L36" s="16"/>
      <c r="M36" s="16"/>
      <c r="N36" s="16"/>
      <c r="O36" s="16"/>
      <c r="P36" s="16"/>
      <c r="Q36" s="16"/>
      <c r="R36" s="16"/>
      <c r="S36" s="36"/>
    </row>
    <row r="37" spans="2:19" x14ac:dyDescent="0.4">
      <c r="B37" s="66"/>
      <c r="C37" s="41"/>
      <c r="D37" s="41"/>
      <c r="E37" s="41"/>
      <c r="F37" s="41"/>
      <c r="G37" s="41"/>
      <c r="H37" s="41"/>
      <c r="I37" s="12"/>
      <c r="J37" s="41"/>
      <c r="K37" s="16"/>
      <c r="L37" s="98"/>
      <c r="M37" s="98"/>
      <c r="N37" s="1" t="s">
        <v>11</v>
      </c>
      <c r="O37" s="73"/>
      <c r="P37" s="1" t="s">
        <v>42</v>
      </c>
      <c r="Q37" s="73"/>
      <c r="R37" s="1" t="s">
        <v>13</v>
      </c>
      <c r="S37" s="65"/>
    </row>
    <row r="38" spans="2:19" ht="9.9499999999999993" customHeight="1" x14ac:dyDescent="0.4">
      <c r="B38" s="66"/>
      <c r="C38" s="41"/>
      <c r="D38" s="41"/>
      <c r="E38" s="41"/>
      <c r="F38" s="41"/>
      <c r="G38" s="41"/>
      <c r="H38" s="41"/>
      <c r="I38" s="12"/>
      <c r="J38" s="41"/>
      <c r="K38" s="16"/>
      <c r="L38" s="1"/>
      <c r="M38" s="1"/>
      <c r="N38" s="1"/>
      <c r="O38" s="1"/>
      <c r="P38" s="1"/>
      <c r="Q38" s="1"/>
      <c r="R38" s="1"/>
      <c r="S38" s="65"/>
    </row>
    <row r="39" spans="2:19" ht="30" customHeight="1" thickBot="1" x14ac:dyDescent="0.4">
      <c r="B39" s="37"/>
      <c r="C39" s="16"/>
      <c r="D39" s="16"/>
      <c r="E39" s="16"/>
      <c r="F39" s="16"/>
      <c r="G39" s="16"/>
      <c r="H39" s="16"/>
      <c r="K39" s="69" t="s">
        <v>43</v>
      </c>
      <c r="L39" s="107"/>
      <c r="M39" s="107"/>
      <c r="N39" s="107"/>
      <c r="O39" s="107"/>
      <c r="P39" s="107"/>
      <c r="Q39" s="107"/>
      <c r="R39" s="107"/>
      <c r="S39" s="65"/>
    </row>
    <row r="40" spans="2:19" ht="8.25" customHeight="1" thickTop="1" thickBot="1" x14ac:dyDescent="0.45">
      <c r="B40" s="38"/>
      <c r="C40" s="39"/>
      <c r="D40" s="39"/>
      <c r="E40" s="39"/>
      <c r="F40" s="39"/>
      <c r="G40" s="39"/>
      <c r="H40" s="39"/>
      <c r="I40" s="10"/>
      <c r="J40" s="39"/>
      <c r="K40" s="39"/>
      <c r="L40" s="39"/>
      <c r="M40" s="39"/>
      <c r="N40" s="39"/>
      <c r="O40" s="39"/>
      <c r="P40" s="39"/>
      <c r="Q40" s="39"/>
      <c r="R40" s="39"/>
      <c r="S40" s="40"/>
    </row>
    <row r="41" spans="2:19" ht="8.25" customHeight="1" x14ac:dyDescent="0.4">
      <c r="B41" s="16"/>
      <c r="C41" s="16"/>
      <c r="D41" s="16"/>
      <c r="E41" s="16"/>
      <c r="F41" s="16"/>
      <c r="G41" s="16"/>
      <c r="H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2:19" x14ac:dyDescent="0.4">
      <c r="B42" s="25" t="s">
        <v>44</v>
      </c>
      <c r="C42" s="25"/>
      <c r="D42" s="25"/>
      <c r="E42" s="25"/>
      <c r="F42" s="25"/>
      <c r="G42" s="25"/>
      <c r="H42" s="25"/>
      <c r="I42" s="11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2:19" x14ac:dyDescent="0.4">
      <c r="B43" s="67" t="s">
        <v>45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2:19" s="42" customFormat="1" ht="16.5" x14ac:dyDescent="0.4">
      <c r="B44" s="105" t="s">
        <v>46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</row>
    <row r="45" spans="2:19" s="42" customFormat="1" ht="16.5" x14ac:dyDescent="0.4">
      <c r="B45" s="105" t="s">
        <v>47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</row>
    <row r="46" spans="2:19" s="42" customFormat="1" ht="16.5" x14ac:dyDescent="0.4">
      <c r="B46" s="74" t="s">
        <v>171</v>
      </c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</row>
    <row r="47" spans="2:19" s="42" customFormat="1" ht="16.5" x14ac:dyDescent="0.4">
      <c r="B47" s="104" t="s">
        <v>48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</row>
    <row r="48" spans="2:19" s="42" customFormat="1" ht="16.5" x14ac:dyDescent="0.4">
      <c r="B48" s="104" t="s">
        <v>49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</row>
    <row r="49" spans="2:19" s="42" customFormat="1" ht="16.5" x14ac:dyDescent="0.4">
      <c r="B49" s="106" t="s">
        <v>50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</row>
    <row r="50" spans="2:19" s="42" customFormat="1" ht="16.5" x14ac:dyDescent="0.4">
      <c r="B50" s="104" t="s">
        <v>51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</row>
    <row r="51" spans="2:19" s="42" customFormat="1" ht="16.5" x14ac:dyDescent="0.4">
      <c r="B51" s="105" t="s">
        <v>52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</row>
  </sheetData>
  <sheetProtection algorithmName="SHA-512" hashValue="50JZcmkBXJeage2oGWap2ZhZDujJQUopA0wFm0vx2MPjjR3j2MueK+a2X0EQOV8LLRZ4rjpsdlkNSxQdV119Jg==" saltValue="3aPam/b2iBI8lTAxrxXW3A==" spinCount="100000" sheet="1" objects="1" scenarios="1"/>
  <protectedRanges>
    <protectedRange sqref="L6:L7 C36 B4 D5 G14 J14 L14 P14 I15 H16:H17" name="入力可能範囲" securityDescriptor="O:WDG:WDD:(A;;CC;;;WD)"/>
  </protectedRanges>
  <mergeCells count="35">
    <mergeCell ref="L39:R39"/>
    <mergeCell ref="K21:S22"/>
    <mergeCell ref="H26:I26"/>
    <mergeCell ref="H27:I27"/>
    <mergeCell ref="H28:I28"/>
    <mergeCell ref="B33:S33"/>
    <mergeCell ref="L37:M37"/>
    <mergeCell ref="G22:I22"/>
    <mergeCell ref="C36:J36"/>
    <mergeCell ref="B48:S48"/>
    <mergeCell ref="B44:S44"/>
    <mergeCell ref="B45:S45"/>
    <mergeCell ref="B47:S47"/>
    <mergeCell ref="B51:S51"/>
    <mergeCell ref="B49:S49"/>
    <mergeCell ref="B50:S50"/>
    <mergeCell ref="N1:S1"/>
    <mergeCell ref="H16:I16"/>
    <mergeCell ref="H17:I17"/>
    <mergeCell ref="H18:I18"/>
    <mergeCell ref="K15:S15"/>
    <mergeCell ref="K16:S16"/>
    <mergeCell ref="K17:S17"/>
    <mergeCell ref="K18:S18"/>
    <mergeCell ref="B2:S2"/>
    <mergeCell ref="J6:K6"/>
    <mergeCell ref="J7:K7"/>
    <mergeCell ref="B9:S9"/>
    <mergeCell ref="D5:J5"/>
    <mergeCell ref="B4:H4"/>
    <mergeCell ref="L6:S6"/>
    <mergeCell ref="L7:S7"/>
    <mergeCell ref="Y15:Z15"/>
    <mergeCell ref="G14:H14"/>
    <mergeCell ref="B10:S10"/>
  </mergeCells>
  <phoneticPr fontId="2"/>
  <dataValidations count="4">
    <dataValidation type="list" allowBlank="1" showInputMessage="1" showErrorMessage="1" sqref="G14" xr:uid="{00000000-0002-0000-0000-000000000000}">
      <formula1>年</formula1>
    </dataValidation>
    <dataValidation type="list" allowBlank="1" showInputMessage="1" showErrorMessage="1" sqref="J14" xr:uid="{00000000-0002-0000-0000-000001000000}">
      <formula1>月</formula1>
    </dataValidation>
    <dataValidation type="list" allowBlank="1" showInputMessage="1" showErrorMessage="1" sqref="L14" xr:uid="{00000000-0002-0000-0000-000002000000}">
      <formula1>日</formula1>
    </dataValidation>
    <dataValidation type="list" allowBlank="1" showInputMessage="1" showErrorMessage="1" sqref="P14" xr:uid="{00000000-0002-0000-0000-000003000000}">
      <formula1>泊数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showGridLines="0" showRowColHeaders="0" zoomScaleNormal="100" zoomScaleSheetLayoutView="90" workbookViewId="0">
      <selection activeCell="B4" sqref="B4:H4"/>
    </sheetView>
  </sheetViews>
  <sheetFormatPr defaultColWidth="4.625" defaultRowHeight="18.75" x14ac:dyDescent="0.4"/>
  <cols>
    <col min="1" max="1" width="1.625" customWidth="1"/>
    <col min="9" max="9" width="4.625" style="1"/>
    <col min="14" max="14" width="4.625" customWidth="1"/>
    <col min="20" max="20" width="1.625" customWidth="1"/>
  </cols>
  <sheetData>
    <row r="1" spans="1:20" s="84" customFormat="1" ht="9.75" customHeight="1" thickBot="1" x14ac:dyDescent="0.45">
      <c r="I1" s="85"/>
      <c r="N1" s="99" t="s">
        <v>173</v>
      </c>
      <c r="O1" s="99"/>
      <c r="P1" s="99"/>
      <c r="Q1" s="99"/>
      <c r="R1" s="99"/>
      <c r="S1" s="99"/>
    </row>
    <row r="2" spans="1:20" ht="22.5" customHeight="1" thickBot="1" x14ac:dyDescent="0.45">
      <c r="A2" s="2"/>
      <c r="B2" s="92" t="s">
        <v>0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4"/>
      <c r="T2" s="2"/>
    </row>
    <row r="3" spans="1:20" ht="9.9499999999999993" customHeight="1" x14ac:dyDescent="0.4">
      <c r="B3" s="16"/>
      <c r="C3" s="16"/>
      <c r="D3" s="16"/>
      <c r="E3" s="16"/>
      <c r="F3" s="16"/>
      <c r="G3" s="16"/>
      <c r="H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20" ht="30" customHeight="1" x14ac:dyDescent="0.4">
      <c r="B4" s="114"/>
      <c r="C4" s="114"/>
      <c r="D4" s="114"/>
      <c r="E4" s="114"/>
      <c r="F4" s="114"/>
      <c r="G4" s="114"/>
      <c r="H4" s="114"/>
      <c r="I4" s="70" t="s">
        <v>1</v>
      </c>
      <c r="K4" s="16"/>
      <c r="L4" s="16"/>
      <c r="M4" s="16"/>
      <c r="N4" s="16"/>
      <c r="O4" s="16"/>
      <c r="P4" s="16"/>
      <c r="Q4" s="16"/>
      <c r="R4" s="16"/>
      <c r="S4" s="16"/>
    </row>
    <row r="5" spans="1:20" x14ac:dyDescent="0.4">
      <c r="B5" s="16" t="s">
        <v>2</v>
      </c>
      <c r="C5" s="16"/>
      <c r="D5" s="95" t="s">
        <v>3</v>
      </c>
      <c r="E5" s="95"/>
      <c r="F5" s="95"/>
      <c r="G5" s="95"/>
      <c r="H5" s="95"/>
      <c r="I5" s="95"/>
      <c r="J5" s="95"/>
      <c r="K5" s="16"/>
      <c r="L5" s="16"/>
      <c r="M5" s="16"/>
      <c r="N5" s="16"/>
      <c r="O5" s="16"/>
      <c r="P5" s="16"/>
      <c r="Q5" s="16"/>
      <c r="R5" s="16"/>
      <c r="S5" s="16"/>
    </row>
    <row r="6" spans="1:20" x14ac:dyDescent="0.4">
      <c r="B6" s="16"/>
      <c r="C6" s="16"/>
      <c r="D6" s="16"/>
      <c r="E6" s="16"/>
      <c r="F6" s="16"/>
      <c r="G6" s="16"/>
      <c r="H6" s="16"/>
      <c r="J6" s="95" t="s">
        <v>4</v>
      </c>
      <c r="K6" s="95"/>
      <c r="L6" s="115"/>
      <c r="M6" s="115"/>
      <c r="N6" s="115"/>
      <c r="O6" s="115"/>
      <c r="P6" s="115"/>
      <c r="Q6" s="115"/>
      <c r="R6" s="115"/>
      <c r="S6" s="115"/>
    </row>
    <row r="7" spans="1:20" ht="18.75" customHeight="1" x14ac:dyDescent="0.4">
      <c r="B7" s="16"/>
      <c r="C7" s="16"/>
      <c r="D7" s="16"/>
      <c r="E7" s="16"/>
      <c r="F7" s="16"/>
      <c r="G7" s="16"/>
      <c r="H7" s="16"/>
      <c r="J7" s="96" t="s">
        <v>5</v>
      </c>
      <c r="K7" s="96"/>
      <c r="L7" s="116"/>
      <c r="M7" s="116"/>
      <c r="N7" s="116"/>
      <c r="O7" s="116"/>
      <c r="P7" s="116"/>
      <c r="Q7" s="116"/>
      <c r="R7" s="116"/>
      <c r="S7" s="116"/>
    </row>
    <row r="8" spans="1:20" ht="8.25" customHeight="1" x14ac:dyDescent="0.4">
      <c r="B8" s="16"/>
      <c r="C8" s="16"/>
      <c r="D8" s="16"/>
      <c r="E8" s="16"/>
      <c r="F8" s="16"/>
      <c r="G8" s="16"/>
      <c r="H8" s="16"/>
      <c r="J8" s="16"/>
      <c r="K8" s="16"/>
      <c r="L8" s="3"/>
      <c r="M8" s="3"/>
      <c r="N8" s="4"/>
      <c r="O8" s="4"/>
      <c r="P8" s="4"/>
      <c r="Q8" s="4"/>
      <c r="R8" s="4"/>
      <c r="S8" s="4"/>
    </row>
    <row r="9" spans="1:20" x14ac:dyDescent="0.4">
      <c r="B9" s="97" t="s">
        <v>6</v>
      </c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 spans="1:20" x14ac:dyDescent="0.4">
      <c r="B10" s="91" t="s">
        <v>7</v>
      </c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</row>
    <row r="11" spans="1:20" x14ac:dyDescent="0.4">
      <c r="B11" s="41" t="s">
        <v>8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20" ht="8.25" customHeight="1" x14ac:dyDescent="0.4">
      <c r="B12" s="16"/>
      <c r="C12" s="16"/>
      <c r="D12" s="16"/>
      <c r="E12" s="16"/>
      <c r="F12" s="16"/>
      <c r="G12" s="16"/>
      <c r="H12" s="16"/>
      <c r="J12" s="16"/>
      <c r="K12" s="16"/>
      <c r="L12" s="16"/>
      <c r="M12" s="16"/>
      <c r="N12" s="4"/>
      <c r="O12" s="4"/>
      <c r="P12" s="4"/>
      <c r="Q12" s="4"/>
      <c r="R12" s="4"/>
      <c r="S12" s="4"/>
    </row>
    <row r="13" spans="1:20" x14ac:dyDescent="0.4">
      <c r="B13" s="16" t="s">
        <v>9</v>
      </c>
      <c r="C13" s="16"/>
      <c r="D13" s="16"/>
      <c r="E13" s="16"/>
      <c r="F13" s="16"/>
      <c r="G13" s="16"/>
      <c r="H13" s="16"/>
      <c r="J13" s="16"/>
      <c r="K13" s="16"/>
      <c r="L13" s="16"/>
      <c r="M13" s="16"/>
      <c r="N13" s="4"/>
      <c r="O13" s="4"/>
      <c r="P13" s="4"/>
      <c r="Q13" s="4"/>
      <c r="R13" s="4"/>
      <c r="S13" s="4"/>
    </row>
    <row r="14" spans="1:20" ht="18.75" customHeight="1" x14ac:dyDescent="0.4">
      <c r="B14" s="16" t="s">
        <v>10</v>
      </c>
      <c r="C14" s="16"/>
      <c r="D14" s="16"/>
      <c r="E14" s="16"/>
      <c r="F14" s="16"/>
      <c r="G14" s="117"/>
      <c r="H14" s="117"/>
      <c r="I14" s="77" t="s">
        <v>11</v>
      </c>
      <c r="J14" s="78"/>
      <c r="K14" s="77" t="s">
        <v>12</v>
      </c>
      <c r="L14" s="78"/>
      <c r="M14" s="77" t="s">
        <v>13</v>
      </c>
      <c r="N14" s="79" t="s">
        <v>172</v>
      </c>
      <c r="O14" s="80" t="s">
        <v>14</v>
      </c>
      <c r="P14" s="81"/>
      <c r="Q14" s="77" t="s">
        <v>15</v>
      </c>
      <c r="R14" s="82"/>
      <c r="S14" s="16"/>
      <c r="T14" s="16"/>
    </row>
    <row r="15" spans="1:20" ht="18.75" customHeight="1" x14ac:dyDescent="0.4">
      <c r="B15" s="16" t="s">
        <v>17</v>
      </c>
      <c r="C15" s="16"/>
      <c r="D15" s="16"/>
      <c r="E15" s="16"/>
      <c r="F15" s="16"/>
      <c r="G15" s="16"/>
      <c r="H15" s="18"/>
      <c r="I15" s="57"/>
      <c r="J15" s="17" t="s">
        <v>18</v>
      </c>
      <c r="K15" s="102" t="s">
        <v>19</v>
      </c>
      <c r="L15" s="102"/>
      <c r="M15" s="102"/>
      <c r="N15" s="102"/>
      <c r="O15" s="102"/>
      <c r="P15" s="102"/>
      <c r="Q15" s="102"/>
      <c r="R15" s="102"/>
      <c r="S15" s="102"/>
    </row>
    <row r="16" spans="1:20" ht="18.75" customHeight="1" x14ac:dyDescent="0.4">
      <c r="B16" s="16" t="s">
        <v>23</v>
      </c>
      <c r="C16" s="16"/>
      <c r="D16" s="16"/>
      <c r="E16" s="16"/>
      <c r="F16" s="16"/>
      <c r="G16" s="16"/>
      <c r="H16" s="118"/>
      <c r="I16" s="118"/>
      <c r="J16" s="76" t="s">
        <v>24</v>
      </c>
      <c r="K16" s="102" t="s">
        <v>25</v>
      </c>
      <c r="L16" s="102"/>
      <c r="M16" s="102"/>
      <c r="N16" s="102"/>
      <c r="O16" s="102"/>
      <c r="P16" s="102"/>
      <c r="Q16" s="102"/>
      <c r="R16" s="102"/>
      <c r="S16" s="102"/>
      <c r="T16" s="16"/>
    </row>
    <row r="17" spans="2:20" ht="18.75" customHeight="1" x14ac:dyDescent="0.4">
      <c r="B17" s="16" t="s">
        <v>27</v>
      </c>
      <c r="C17" s="16"/>
      <c r="D17" s="16"/>
      <c r="E17" s="16"/>
      <c r="F17" s="16"/>
      <c r="G17" s="16"/>
      <c r="H17" s="118"/>
      <c r="I17" s="118"/>
      <c r="J17" s="76" t="s">
        <v>24</v>
      </c>
      <c r="K17" s="103" t="s">
        <v>28</v>
      </c>
      <c r="L17" s="103"/>
      <c r="M17" s="103"/>
      <c r="N17" s="103"/>
      <c r="O17" s="103"/>
      <c r="P17" s="103"/>
      <c r="Q17" s="103"/>
      <c r="R17" s="103"/>
      <c r="S17" s="103"/>
      <c r="T17" s="16"/>
    </row>
    <row r="18" spans="2:20" ht="18.75" customHeight="1" x14ac:dyDescent="0.4">
      <c r="B18" s="16" t="s">
        <v>30</v>
      </c>
      <c r="C18" s="16"/>
      <c r="D18" s="16"/>
      <c r="E18" s="16"/>
      <c r="F18" s="16"/>
      <c r="G18" s="16"/>
      <c r="H18" s="118"/>
      <c r="I18" s="118"/>
      <c r="J18" s="76" t="s">
        <v>24</v>
      </c>
      <c r="K18" s="102" t="s">
        <v>31</v>
      </c>
      <c r="L18" s="102"/>
      <c r="M18" s="102"/>
      <c r="N18" s="102"/>
      <c r="O18" s="102"/>
      <c r="P18" s="102"/>
      <c r="Q18" s="102"/>
      <c r="R18" s="102"/>
      <c r="S18" s="102"/>
      <c r="T18" s="16"/>
    </row>
    <row r="19" spans="2:20" ht="8.25" customHeight="1" x14ac:dyDescent="0.4">
      <c r="B19" s="17"/>
      <c r="C19" s="17"/>
      <c r="D19" s="17"/>
      <c r="E19" s="17"/>
      <c r="F19" s="17"/>
      <c r="G19" s="17"/>
      <c r="H19" s="17"/>
      <c r="I19" s="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6"/>
    </row>
    <row r="20" spans="2:20" ht="8.25" customHeight="1" x14ac:dyDescent="0.4">
      <c r="B20" s="16"/>
      <c r="C20" s="16"/>
      <c r="D20" s="16"/>
      <c r="E20" s="16"/>
      <c r="F20" s="16"/>
      <c r="G20" s="16"/>
      <c r="H20" s="16"/>
      <c r="I20" s="11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</row>
    <row r="21" spans="2:20" ht="18.75" customHeight="1" x14ac:dyDescent="0.4">
      <c r="B21" s="16" t="s">
        <v>33</v>
      </c>
      <c r="C21" s="16"/>
      <c r="D21" s="16"/>
      <c r="E21" s="16"/>
      <c r="F21" s="16"/>
      <c r="G21" s="16"/>
      <c r="H21" s="16"/>
      <c r="I21" s="11"/>
      <c r="J21" s="16"/>
      <c r="K21" s="108" t="s">
        <v>34</v>
      </c>
      <c r="L21" s="108"/>
      <c r="M21" s="108"/>
      <c r="N21" s="108"/>
      <c r="O21" s="108"/>
      <c r="P21" s="108"/>
      <c r="Q21" s="108"/>
      <c r="R21" s="108"/>
      <c r="S21" s="108"/>
      <c r="T21" s="16"/>
    </row>
    <row r="22" spans="2:20" ht="18.75" customHeight="1" x14ac:dyDescent="0.4">
      <c r="B22" s="41" t="s">
        <v>35</v>
      </c>
      <c r="C22" s="41"/>
      <c r="D22" s="41"/>
      <c r="E22" s="41"/>
      <c r="F22" s="41"/>
      <c r="G22" s="101"/>
      <c r="H22" s="101"/>
      <c r="I22" s="101"/>
      <c r="J22" s="15" t="s">
        <v>53</v>
      </c>
      <c r="K22" s="108"/>
      <c r="L22" s="108"/>
      <c r="M22" s="108"/>
      <c r="N22" s="108"/>
      <c r="O22" s="108"/>
      <c r="P22" s="108"/>
      <c r="Q22" s="108"/>
      <c r="R22" s="108"/>
      <c r="S22" s="108"/>
      <c r="T22" s="16"/>
    </row>
    <row r="23" spans="2:20" ht="8.25" customHeight="1" x14ac:dyDescent="0.4">
      <c r="B23" s="17"/>
      <c r="C23" s="17"/>
      <c r="D23" s="17"/>
      <c r="E23" s="17"/>
      <c r="F23" s="17"/>
      <c r="G23" s="17"/>
      <c r="H23" s="17"/>
      <c r="I23" s="5"/>
      <c r="J23" s="18"/>
      <c r="K23" s="17"/>
      <c r="L23" s="68"/>
      <c r="M23" s="68"/>
      <c r="N23" s="68"/>
      <c r="O23" s="68"/>
      <c r="P23" s="68"/>
      <c r="Q23" s="68"/>
      <c r="R23" s="68"/>
      <c r="S23" s="68"/>
      <c r="T23" s="16"/>
    </row>
    <row r="24" spans="2:20" ht="8.25" customHeight="1" thickBot="1" x14ac:dyDescent="0.45">
      <c r="B24" s="19"/>
      <c r="C24" s="19"/>
      <c r="D24" s="19"/>
      <c r="E24" s="19"/>
      <c r="F24" s="19"/>
      <c r="G24" s="19"/>
      <c r="H24" s="19"/>
      <c r="I24" s="6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6"/>
    </row>
    <row r="25" spans="2:20" ht="8.25" customHeight="1" thickTop="1" x14ac:dyDescent="0.4">
      <c r="B25" s="55"/>
      <c r="C25" s="20"/>
      <c r="D25" s="20"/>
      <c r="E25" s="20"/>
      <c r="F25" s="20"/>
      <c r="G25" s="20"/>
      <c r="H25" s="20"/>
      <c r="I25" s="7"/>
      <c r="J25" s="21"/>
      <c r="K25" s="7"/>
      <c r="L25" s="22"/>
      <c r="M25" s="22"/>
      <c r="N25" s="22"/>
      <c r="O25" s="22"/>
      <c r="P25" s="22"/>
      <c r="Q25" s="22"/>
      <c r="R25" s="22"/>
      <c r="S25" s="23"/>
    </row>
    <row r="26" spans="2:20" ht="18.75" customHeight="1" x14ac:dyDescent="0.4">
      <c r="B26" s="24"/>
      <c r="C26" s="57" t="s">
        <v>36</v>
      </c>
      <c r="D26" s="57"/>
      <c r="E26" s="57"/>
      <c r="F26" s="57"/>
      <c r="G26" s="57"/>
      <c r="H26" s="109"/>
      <c r="I26" s="109"/>
      <c r="J26" s="5" t="s">
        <v>37</v>
      </c>
      <c r="L26" s="16"/>
      <c r="M26" s="19"/>
      <c r="N26" s="19"/>
      <c r="O26" s="19"/>
      <c r="P26" s="19"/>
      <c r="Q26" s="19"/>
      <c r="R26" s="19"/>
      <c r="S26" s="26"/>
    </row>
    <row r="27" spans="2:20" ht="18.75" customHeight="1" x14ac:dyDescent="0.4">
      <c r="B27" s="24"/>
      <c r="C27" s="57" t="s">
        <v>35</v>
      </c>
      <c r="D27" s="58"/>
      <c r="E27" s="58"/>
      <c r="F27" s="58"/>
      <c r="G27" s="58"/>
      <c r="H27" s="110"/>
      <c r="I27" s="110"/>
      <c r="J27" s="14" t="s">
        <v>37</v>
      </c>
      <c r="L27" s="16"/>
      <c r="M27" s="19"/>
      <c r="N27" s="19"/>
      <c r="O27" s="19"/>
      <c r="P27" s="19"/>
      <c r="Q27" s="19"/>
      <c r="R27" s="19"/>
      <c r="S27" s="26"/>
    </row>
    <row r="28" spans="2:20" ht="18.75" customHeight="1" x14ac:dyDescent="0.4">
      <c r="B28" s="24"/>
      <c r="C28" s="58" t="s">
        <v>38</v>
      </c>
      <c r="D28" s="58"/>
      <c r="E28" s="58"/>
      <c r="F28" s="58"/>
      <c r="G28" s="58"/>
      <c r="H28" s="110"/>
      <c r="I28" s="110"/>
      <c r="J28" s="14" t="s">
        <v>24</v>
      </c>
      <c r="L28" s="16"/>
      <c r="M28" s="16"/>
      <c r="N28" s="54"/>
      <c r="O28" s="54"/>
      <c r="P28" s="16"/>
      <c r="Q28" s="16"/>
      <c r="R28" s="16"/>
      <c r="S28" s="56"/>
    </row>
    <row r="29" spans="2:20" ht="8.25" customHeight="1" thickBot="1" x14ac:dyDescent="0.45">
      <c r="B29" s="27"/>
      <c r="C29" s="28"/>
      <c r="D29" s="28"/>
      <c r="E29" s="28"/>
      <c r="F29" s="28"/>
      <c r="G29" s="28"/>
      <c r="H29" s="28"/>
      <c r="I29" s="8"/>
      <c r="J29" s="29"/>
      <c r="K29" s="8"/>
      <c r="L29" s="29"/>
      <c r="M29" s="29"/>
      <c r="N29" s="30"/>
      <c r="O29" s="30"/>
      <c r="P29" s="29"/>
      <c r="Q29" s="29"/>
      <c r="R29" s="29"/>
      <c r="S29" s="31"/>
    </row>
    <row r="30" spans="2:20" ht="8.25" customHeight="1" thickTop="1" x14ac:dyDescent="0.4">
      <c r="B30" s="16"/>
      <c r="C30" s="16"/>
      <c r="D30" s="16"/>
      <c r="E30" s="16"/>
      <c r="F30" s="16"/>
      <c r="G30" s="16"/>
      <c r="H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2:20" ht="8.25" customHeight="1" thickBot="1" x14ac:dyDescent="0.45">
      <c r="B31" s="16"/>
      <c r="C31" s="16"/>
      <c r="D31" s="16"/>
      <c r="E31" s="16"/>
      <c r="F31" s="16"/>
      <c r="G31" s="16"/>
      <c r="H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2:20" ht="8.25" customHeight="1" x14ac:dyDescent="0.4">
      <c r="B32" s="32"/>
      <c r="C32" s="33"/>
      <c r="D32" s="33"/>
      <c r="E32" s="33"/>
      <c r="F32" s="33"/>
      <c r="G32" s="33"/>
      <c r="H32" s="33"/>
      <c r="I32" s="9"/>
      <c r="J32" s="34"/>
      <c r="K32" s="34"/>
      <c r="L32" s="34"/>
      <c r="M32" s="34"/>
      <c r="N32" s="34"/>
      <c r="O32" s="34"/>
      <c r="P32" s="34"/>
      <c r="Q32" s="34"/>
      <c r="R32" s="34"/>
      <c r="S32" s="35"/>
    </row>
    <row r="33" spans="2:19" x14ac:dyDescent="0.4">
      <c r="B33" s="111" t="s">
        <v>39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3"/>
    </row>
    <row r="34" spans="2:19" ht="18.75" customHeight="1" x14ac:dyDescent="0.4">
      <c r="B34" s="71" t="s">
        <v>40</v>
      </c>
      <c r="C34" s="41"/>
      <c r="D34" s="41"/>
      <c r="E34" s="41"/>
      <c r="F34" s="41"/>
      <c r="G34" s="41"/>
      <c r="H34" s="41"/>
      <c r="I34" s="12"/>
      <c r="J34" s="41"/>
      <c r="K34" s="41"/>
      <c r="L34" s="41"/>
      <c r="M34" s="41"/>
      <c r="N34" s="41"/>
      <c r="O34" s="41"/>
      <c r="P34" s="41"/>
      <c r="Q34" s="41"/>
      <c r="R34" s="41"/>
      <c r="S34" s="72"/>
    </row>
    <row r="35" spans="2:19" ht="9.75" customHeight="1" x14ac:dyDescent="0.4">
      <c r="B35" s="71"/>
      <c r="C35" s="41"/>
      <c r="D35" s="41"/>
      <c r="E35" s="41"/>
      <c r="F35" s="41"/>
      <c r="G35" s="41"/>
      <c r="H35" s="41"/>
      <c r="I35" s="12"/>
      <c r="J35" s="41"/>
      <c r="K35" s="41"/>
      <c r="L35" s="41"/>
      <c r="M35" s="41"/>
      <c r="N35" s="41"/>
      <c r="O35" s="41"/>
      <c r="P35" s="41"/>
      <c r="Q35" s="41"/>
      <c r="R35" s="41"/>
      <c r="S35" s="72"/>
    </row>
    <row r="36" spans="2:19" ht="20.100000000000001" customHeight="1" x14ac:dyDescent="0.4">
      <c r="B36" s="64"/>
      <c r="C36" s="115"/>
      <c r="D36" s="115"/>
      <c r="E36" s="115"/>
      <c r="F36" s="115"/>
      <c r="G36" s="115"/>
      <c r="H36" s="115"/>
      <c r="I36" s="115"/>
      <c r="J36" s="115"/>
      <c r="K36" s="13" t="s">
        <v>41</v>
      </c>
      <c r="L36" s="16"/>
      <c r="M36" s="16"/>
      <c r="N36" s="16"/>
      <c r="O36" s="16"/>
      <c r="P36" s="16"/>
      <c r="Q36" s="16"/>
      <c r="R36" s="16"/>
      <c r="S36" s="36"/>
    </row>
    <row r="37" spans="2:19" x14ac:dyDescent="0.4">
      <c r="B37" s="66"/>
      <c r="C37" s="41"/>
      <c r="D37" s="41"/>
      <c r="E37" s="41"/>
      <c r="F37" s="41"/>
      <c r="G37" s="41"/>
      <c r="H37" s="41"/>
      <c r="I37" s="12"/>
      <c r="J37" s="41"/>
      <c r="K37" s="16"/>
      <c r="L37" s="95"/>
      <c r="M37" s="95"/>
      <c r="N37" s="1" t="s">
        <v>11</v>
      </c>
      <c r="O37" s="1"/>
      <c r="P37" s="1" t="s">
        <v>42</v>
      </c>
      <c r="Q37" s="1"/>
      <c r="R37" s="1" t="s">
        <v>13</v>
      </c>
      <c r="S37" s="65"/>
    </row>
    <row r="38" spans="2:19" ht="9.9499999999999993" customHeight="1" x14ac:dyDescent="0.4">
      <c r="B38" s="66"/>
      <c r="C38" s="41"/>
      <c r="D38" s="41"/>
      <c r="E38" s="41"/>
      <c r="F38" s="41"/>
      <c r="G38" s="41"/>
      <c r="H38" s="41"/>
      <c r="I38" s="12"/>
      <c r="J38" s="41"/>
      <c r="K38" s="16"/>
      <c r="L38" s="1"/>
      <c r="M38" s="1"/>
      <c r="N38" s="1"/>
      <c r="O38" s="1"/>
      <c r="P38" s="1"/>
      <c r="Q38" s="1"/>
      <c r="R38" s="1"/>
      <c r="S38" s="65"/>
    </row>
    <row r="39" spans="2:19" ht="30" customHeight="1" thickBot="1" x14ac:dyDescent="0.4">
      <c r="B39" s="37"/>
      <c r="C39" s="16"/>
      <c r="D39" s="16"/>
      <c r="E39" s="16"/>
      <c r="F39" s="16"/>
      <c r="G39" s="16"/>
      <c r="H39" s="16"/>
      <c r="K39" s="69" t="s">
        <v>43</v>
      </c>
      <c r="L39" s="119"/>
      <c r="M39" s="119"/>
      <c r="N39" s="119"/>
      <c r="O39" s="119"/>
      <c r="P39" s="119"/>
      <c r="Q39" s="119"/>
      <c r="R39" s="119"/>
      <c r="S39" s="65"/>
    </row>
    <row r="40" spans="2:19" ht="8.25" customHeight="1" thickTop="1" thickBot="1" x14ac:dyDescent="0.45">
      <c r="B40" s="38"/>
      <c r="C40" s="39"/>
      <c r="D40" s="39"/>
      <c r="E40" s="39"/>
      <c r="F40" s="39"/>
      <c r="G40" s="39"/>
      <c r="H40" s="39"/>
      <c r="I40" s="10"/>
      <c r="J40" s="39"/>
      <c r="K40" s="39"/>
      <c r="L40" s="39"/>
      <c r="M40" s="39"/>
      <c r="N40" s="39"/>
      <c r="O40" s="39"/>
      <c r="P40" s="39"/>
      <c r="Q40" s="39"/>
      <c r="R40" s="39"/>
      <c r="S40" s="40"/>
    </row>
    <row r="41" spans="2:19" ht="8.25" customHeight="1" x14ac:dyDescent="0.4">
      <c r="B41" s="16"/>
      <c r="C41" s="16"/>
      <c r="D41" s="16"/>
      <c r="E41" s="16"/>
      <c r="F41" s="16"/>
      <c r="G41" s="16"/>
      <c r="H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2:19" x14ac:dyDescent="0.4">
      <c r="B42" s="25" t="s">
        <v>44</v>
      </c>
      <c r="C42" s="25"/>
      <c r="D42" s="25"/>
      <c r="E42" s="25"/>
      <c r="F42" s="25"/>
      <c r="G42" s="25"/>
      <c r="H42" s="25"/>
      <c r="I42" s="11"/>
      <c r="J42" s="25"/>
      <c r="K42" s="25"/>
      <c r="L42" s="25"/>
      <c r="M42" s="25"/>
      <c r="N42" s="25"/>
      <c r="O42" s="25"/>
      <c r="P42" s="25"/>
      <c r="Q42" s="25"/>
      <c r="R42" s="25"/>
      <c r="S42" s="25"/>
    </row>
    <row r="43" spans="2:19" x14ac:dyDescent="0.4">
      <c r="B43" s="67" t="s">
        <v>45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</row>
    <row r="44" spans="2:19" s="42" customFormat="1" ht="16.5" x14ac:dyDescent="0.4">
      <c r="B44" s="105" t="s">
        <v>46</v>
      </c>
      <c r="C44" s="105"/>
      <c r="D44" s="105"/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</row>
    <row r="45" spans="2:19" s="42" customFormat="1" ht="16.5" x14ac:dyDescent="0.4">
      <c r="B45" s="105" t="s">
        <v>47</v>
      </c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</row>
    <row r="46" spans="2:19" s="42" customFormat="1" ht="16.5" x14ac:dyDescent="0.4">
      <c r="B46" s="75" t="s">
        <v>171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</row>
    <row r="47" spans="2:19" s="42" customFormat="1" ht="16.5" x14ac:dyDescent="0.4">
      <c r="B47" s="104" t="s">
        <v>48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</row>
    <row r="48" spans="2:19" s="42" customFormat="1" ht="16.5" x14ac:dyDescent="0.4">
      <c r="B48" s="104" t="s">
        <v>49</v>
      </c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</row>
    <row r="49" spans="2:19" s="42" customFormat="1" ht="16.5" x14ac:dyDescent="0.4">
      <c r="B49" s="106" t="s">
        <v>50</v>
      </c>
      <c r="C49" s="106"/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</row>
    <row r="50" spans="2:19" s="42" customFormat="1" ht="16.5" x14ac:dyDescent="0.4">
      <c r="B50" s="104" t="s">
        <v>51</v>
      </c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</row>
    <row r="51" spans="2:19" x14ac:dyDescent="0.4">
      <c r="B51" s="105" t="s">
        <v>52</v>
      </c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5"/>
      <c r="O51" s="105"/>
      <c r="P51" s="105"/>
      <c r="Q51" s="105"/>
      <c r="R51" s="105"/>
      <c r="S51" s="105"/>
    </row>
  </sheetData>
  <sheetProtection algorithmName="SHA-512" hashValue="M6GFWxJd7s7siOQsnDdw4kCBGEiUBK9dY62uEzRWW9akhXnXIeZnQWDr9GzjMs+ZtaJkXrRMvtnidM1mZQaD9g==" saltValue="4qOCxD8bJTcOd3vEkxUFlg==" spinCount="100000" sheet="1" objects="1" scenarios="1"/>
  <protectedRanges>
    <protectedRange sqref="L6:L7 C36 B4 D5 I15 H16:H17" name="入力可能範囲" securityDescriptor="O:WDG:WDD:(A;;CC;;;WD)"/>
  </protectedRanges>
  <mergeCells count="34">
    <mergeCell ref="B49:S49"/>
    <mergeCell ref="B50:S50"/>
    <mergeCell ref="C36:J36"/>
    <mergeCell ref="L37:M37"/>
    <mergeCell ref="L39:R39"/>
    <mergeCell ref="B44:S44"/>
    <mergeCell ref="B45:S45"/>
    <mergeCell ref="H26:I26"/>
    <mergeCell ref="H27:I27"/>
    <mergeCell ref="H28:I28"/>
    <mergeCell ref="B47:S47"/>
    <mergeCell ref="B48:S48"/>
    <mergeCell ref="H17:I17"/>
    <mergeCell ref="K17:S17"/>
    <mergeCell ref="H18:I18"/>
    <mergeCell ref="K18:S18"/>
    <mergeCell ref="K21:S22"/>
    <mergeCell ref="G22:I22"/>
    <mergeCell ref="N1:S1"/>
    <mergeCell ref="B51:S51"/>
    <mergeCell ref="K15:S15"/>
    <mergeCell ref="B2:S2"/>
    <mergeCell ref="B4:H4"/>
    <mergeCell ref="D5:J5"/>
    <mergeCell ref="J6:K6"/>
    <mergeCell ref="L6:S6"/>
    <mergeCell ref="J7:K7"/>
    <mergeCell ref="L7:S7"/>
    <mergeCell ref="B9:S9"/>
    <mergeCell ref="B10:S10"/>
    <mergeCell ref="G14:H14"/>
    <mergeCell ref="B33:S33"/>
    <mergeCell ref="H16:I16"/>
    <mergeCell ref="K16:S16"/>
  </mergeCells>
  <phoneticPr fontId="2"/>
  <printOptions horizontalCentered="1"/>
  <pageMargins left="0.39370078740157483" right="0.39370078740157483" top="0.39370078740157483" bottom="0.39370078740157483" header="0.19685039370078741" footer="0.19685039370078741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5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8.75" x14ac:dyDescent="0.4"/>
  <cols>
    <col min="1" max="1" width="11.25" bestFit="1" customWidth="1"/>
    <col min="2" max="3" width="3.25" bestFit="1" customWidth="1"/>
    <col min="4" max="4" width="8.25" bestFit="1" customWidth="1"/>
    <col min="5" max="5" width="11" customWidth="1"/>
    <col min="6" max="6" width="16.375" bestFit="1" customWidth="1"/>
    <col min="7" max="7" width="18.25" bestFit="1" customWidth="1"/>
  </cols>
  <sheetData>
    <row r="1" spans="1:7" x14ac:dyDescent="0.4">
      <c r="A1" t="s">
        <v>54</v>
      </c>
      <c r="B1" t="s">
        <v>55</v>
      </c>
      <c r="C1" t="s">
        <v>56</v>
      </c>
      <c r="D1" t="s">
        <v>57</v>
      </c>
      <c r="F1" t="s">
        <v>58</v>
      </c>
      <c r="G1" t="s">
        <v>59</v>
      </c>
    </row>
    <row r="2" spans="1:7" x14ac:dyDescent="0.4">
      <c r="A2" s="43">
        <v>44927</v>
      </c>
      <c r="B2" t="s">
        <v>60</v>
      </c>
      <c r="C2" t="s">
        <v>61</v>
      </c>
      <c r="D2" t="str">
        <f t="shared" ref="D2:D7" si="0">IF(C2="","("&amp;B2&amp;")","("&amp;B2&amp;"・"&amp;C2&amp;")")</f>
        <v>(日・対象外)</v>
      </c>
      <c r="F2" s="44">
        <v>1</v>
      </c>
      <c r="G2">
        <v>1</v>
      </c>
    </row>
    <row r="3" spans="1:7" x14ac:dyDescent="0.4">
      <c r="A3" s="43">
        <v>44928</v>
      </c>
      <c r="B3" t="s">
        <v>62</v>
      </c>
      <c r="C3" t="s">
        <v>61</v>
      </c>
      <c r="D3" t="str">
        <f t="shared" si="0"/>
        <v>(月・対象外)</v>
      </c>
      <c r="G3" s="44">
        <v>1</v>
      </c>
    </row>
    <row r="4" spans="1:7" x14ac:dyDescent="0.4">
      <c r="A4" s="43">
        <v>44929</v>
      </c>
      <c r="B4" t="s">
        <v>63</v>
      </c>
      <c r="C4" t="s">
        <v>61</v>
      </c>
      <c r="D4" t="str">
        <f t="shared" si="0"/>
        <v>(火・対象外)</v>
      </c>
    </row>
    <row r="5" spans="1:7" x14ac:dyDescent="0.4">
      <c r="A5" s="43">
        <v>44930</v>
      </c>
      <c r="B5" t="s">
        <v>64</v>
      </c>
      <c r="C5" t="s">
        <v>61</v>
      </c>
      <c r="D5" t="str">
        <f t="shared" si="0"/>
        <v>(水・対象外)</v>
      </c>
    </row>
    <row r="6" spans="1:7" x14ac:dyDescent="0.4">
      <c r="A6" s="43">
        <v>44931</v>
      </c>
      <c r="B6" t="s">
        <v>65</v>
      </c>
      <c r="C6" t="s">
        <v>61</v>
      </c>
      <c r="D6" t="str">
        <f t="shared" si="0"/>
        <v>(木・対象外)</v>
      </c>
    </row>
    <row r="7" spans="1:7" x14ac:dyDescent="0.4">
      <c r="A7" s="43">
        <v>44932</v>
      </c>
      <c r="B7" t="s">
        <v>66</v>
      </c>
      <c r="C7" t="s">
        <v>61</v>
      </c>
      <c r="D7" t="str">
        <f t="shared" si="0"/>
        <v>(金・対象外)</v>
      </c>
    </row>
    <row r="8" spans="1:7" x14ac:dyDescent="0.4">
      <c r="A8" s="43">
        <v>44933</v>
      </c>
      <c r="B8" t="s">
        <v>67</v>
      </c>
      <c r="C8" t="s">
        <v>61</v>
      </c>
      <c r="D8" t="str">
        <f t="shared" ref="D8:D10" si="1">IF(C8="","("&amp;B8&amp;")","("&amp;B8&amp;"・"&amp;C8&amp;")")</f>
        <v>(土・対象外)</v>
      </c>
      <c r="F8">
        <v>1</v>
      </c>
      <c r="G8">
        <v>1</v>
      </c>
    </row>
    <row r="9" spans="1:7" x14ac:dyDescent="0.4">
      <c r="A9" s="43">
        <v>44934</v>
      </c>
      <c r="B9" t="s">
        <v>60</v>
      </c>
      <c r="C9" t="s">
        <v>61</v>
      </c>
      <c r="D9" t="str">
        <f t="shared" si="1"/>
        <v>(日・対象外)</v>
      </c>
      <c r="F9">
        <v>1</v>
      </c>
      <c r="G9">
        <v>1</v>
      </c>
    </row>
    <row r="10" spans="1:7" x14ac:dyDescent="0.4">
      <c r="A10" s="43">
        <v>44935</v>
      </c>
      <c r="B10" t="s">
        <v>62</v>
      </c>
      <c r="C10" t="s">
        <v>61</v>
      </c>
      <c r="D10" t="str">
        <f t="shared" si="1"/>
        <v>(月・対象外)</v>
      </c>
      <c r="G10">
        <v>1</v>
      </c>
    </row>
    <row r="11" spans="1:7" x14ac:dyDescent="0.4">
      <c r="A11" s="43">
        <v>44936</v>
      </c>
      <c r="B11" t="s">
        <v>63</v>
      </c>
      <c r="D11" t="s">
        <v>68</v>
      </c>
    </row>
    <row r="12" spans="1:7" x14ac:dyDescent="0.4">
      <c r="A12" s="43">
        <v>44937</v>
      </c>
      <c r="B12" t="s">
        <v>64</v>
      </c>
      <c r="D12" t="s">
        <v>68</v>
      </c>
    </row>
    <row r="13" spans="1:7" x14ac:dyDescent="0.4">
      <c r="A13" s="43">
        <v>44938</v>
      </c>
      <c r="B13" t="s">
        <v>65</v>
      </c>
      <c r="D13" t="s">
        <v>68</v>
      </c>
    </row>
    <row r="14" spans="1:7" x14ac:dyDescent="0.4">
      <c r="A14" s="43">
        <v>44939</v>
      </c>
      <c r="B14" t="s">
        <v>66</v>
      </c>
      <c r="D14" t="s">
        <v>68</v>
      </c>
    </row>
    <row r="15" spans="1:7" x14ac:dyDescent="0.4">
      <c r="A15" s="43">
        <v>44940</v>
      </c>
      <c r="B15" t="s">
        <v>67</v>
      </c>
      <c r="D15" t="s">
        <v>68</v>
      </c>
      <c r="F15">
        <v>1</v>
      </c>
      <c r="G15">
        <v>1</v>
      </c>
    </row>
    <row r="16" spans="1:7" x14ac:dyDescent="0.4">
      <c r="A16" s="43">
        <v>44941</v>
      </c>
      <c r="B16" t="s">
        <v>60</v>
      </c>
      <c r="D16" t="s">
        <v>68</v>
      </c>
      <c r="G16">
        <v>1</v>
      </c>
    </row>
    <row r="17" spans="1:7" x14ac:dyDescent="0.4">
      <c r="A17" s="43">
        <v>44942</v>
      </c>
      <c r="B17" t="s">
        <v>62</v>
      </c>
      <c r="D17" t="s">
        <v>68</v>
      </c>
    </row>
    <row r="18" spans="1:7" x14ac:dyDescent="0.4">
      <c r="A18" s="43">
        <v>44943</v>
      </c>
      <c r="B18" t="s">
        <v>63</v>
      </c>
      <c r="D18" t="s">
        <v>68</v>
      </c>
    </row>
    <row r="19" spans="1:7" x14ac:dyDescent="0.4">
      <c r="A19" s="43">
        <v>44944</v>
      </c>
      <c r="B19" t="s">
        <v>64</v>
      </c>
      <c r="D19" t="s">
        <v>68</v>
      </c>
    </row>
    <row r="20" spans="1:7" x14ac:dyDescent="0.4">
      <c r="A20" s="43">
        <v>44945</v>
      </c>
      <c r="B20" t="s">
        <v>65</v>
      </c>
      <c r="D20" t="s">
        <v>68</v>
      </c>
    </row>
    <row r="21" spans="1:7" x14ac:dyDescent="0.4">
      <c r="A21" s="43">
        <v>44946</v>
      </c>
      <c r="B21" t="s">
        <v>66</v>
      </c>
      <c r="D21" t="s">
        <v>68</v>
      </c>
    </row>
    <row r="22" spans="1:7" x14ac:dyDescent="0.4">
      <c r="A22" s="43">
        <v>44947</v>
      </c>
      <c r="B22" t="s">
        <v>67</v>
      </c>
      <c r="D22" t="s">
        <v>68</v>
      </c>
      <c r="F22">
        <v>1</v>
      </c>
      <c r="G22">
        <v>1</v>
      </c>
    </row>
    <row r="23" spans="1:7" x14ac:dyDescent="0.4">
      <c r="A23" s="43">
        <v>44948</v>
      </c>
      <c r="B23" t="s">
        <v>60</v>
      </c>
      <c r="D23" t="s">
        <v>68</v>
      </c>
      <c r="G23">
        <v>1</v>
      </c>
    </row>
    <row r="24" spans="1:7" x14ac:dyDescent="0.4">
      <c r="A24" s="43">
        <v>44949</v>
      </c>
      <c r="B24" t="s">
        <v>62</v>
      </c>
      <c r="D24" t="s">
        <v>68</v>
      </c>
    </row>
    <row r="25" spans="1:7" x14ac:dyDescent="0.4">
      <c r="A25" s="43">
        <v>44950</v>
      </c>
      <c r="B25" t="s">
        <v>63</v>
      </c>
      <c r="D25" t="s">
        <v>68</v>
      </c>
    </row>
    <row r="26" spans="1:7" x14ac:dyDescent="0.4">
      <c r="A26" s="43">
        <v>44951</v>
      </c>
      <c r="B26" t="s">
        <v>64</v>
      </c>
      <c r="D26" t="s">
        <v>68</v>
      </c>
    </row>
    <row r="27" spans="1:7" x14ac:dyDescent="0.4">
      <c r="A27" s="43">
        <v>44952</v>
      </c>
      <c r="B27" t="s">
        <v>65</v>
      </c>
      <c r="D27" t="s">
        <v>68</v>
      </c>
    </row>
    <row r="28" spans="1:7" x14ac:dyDescent="0.4">
      <c r="A28" s="43">
        <v>44953</v>
      </c>
      <c r="B28" t="s">
        <v>66</v>
      </c>
      <c r="D28" t="s">
        <v>68</v>
      </c>
    </row>
    <row r="29" spans="1:7" x14ac:dyDescent="0.4">
      <c r="A29" s="43">
        <v>44954</v>
      </c>
      <c r="B29" t="s">
        <v>67</v>
      </c>
      <c r="D29" t="s">
        <v>68</v>
      </c>
      <c r="F29">
        <v>1</v>
      </c>
      <c r="G29">
        <v>1</v>
      </c>
    </row>
    <row r="30" spans="1:7" x14ac:dyDescent="0.4">
      <c r="A30" s="43">
        <v>44955</v>
      </c>
      <c r="B30" t="s">
        <v>60</v>
      </c>
      <c r="D30" t="s">
        <v>68</v>
      </c>
      <c r="G30">
        <v>1</v>
      </c>
    </row>
    <row r="31" spans="1:7" x14ac:dyDescent="0.4">
      <c r="A31" s="43">
        <v>44956</v>
      </c>
      <c r="B31" t="s">
        <v>62</v>
      </c>
      <c r="D31" t="s">
        <v>68</v>
      </c>
    </row>
    <row r="32" spans="1:7" x14ac:dyDescent="0.4">
      <c r="A32" s="43">
        <v>44957</v>
      </c>
      <c r="B32" t="s">
        <v>63</v>
      </c>
      <c r="D32" t="s">
        <v>68</v>
      </c>
    </row>
    <row r="33" spans="1:7" x14ac:dyDescent="0.4">
      <c r="A33" s="43">
        <v>44958</v>
      </c>
      <c r="B33" t="s">
        <v>64</v>
      </c>
      <c r="D33" t="s">
        <v>68</v>
      </c>
    </row>
    <row r="34" spans="1:7" x14ac:dyDescent="0.4">
      <c r="A34" s="43">
        <v>44959</v>
      </c>
      <c r="B34" t="s">
        <v>65</v>
      </c>
      <c r="D34" t="s">
        <v>68</v>
      </c>
    </row>
    <row r="35" spans="1:7" x14ac:dyDescent="0.4">
      <c r="A35" s="43">
        <v>44960</v>
      </c>
      <c r="B35" t="s">
        <v>66</v>
      </c>
      <c r="D35" t="s">
        <v>68</v>
      </c>
    </row>
    <row r="36" spans="1:7" x14ac:dyDescent="0.4">
      <c r="A36" s="43">
        <v>44961</v>
      </c>
      <c r="B36" t="s">
        <v>67</v>
      </c>
      <c r="D36" t="s">
        <v>68</v>
      </c>
      <c r="F36">
        <v>1</v>
      </c>
      <c r="G36">
        <v>1</v>
      </c>
    </row>
    <row r="37" spans="1:7" x14ac:dyDescent="0.4">
      <c r="A37" s="43">
        <v>44962</v>
      </c>
      <c r="B37" t="s">
        <v>60</v>
      </c>
      <c r="D37" t="s">
        <v>68</v>
      </c>
      <c r="G37">
        <v>1</v>
      </c>
    </row>
    <row r="38" spans="1:7" x14ac:dyDescent="0.4">
      <c r="A38" s="43">
        <v>44963</v>
      </c>
      <c r="B38" t="s">
        <v>62</v>
      </c>
      <c r="D38" t="s">
        <v>68</v>
      </c>
    </row>
    <row r="39" spans="1:7" x14ac:dyDescent="0.4">
      <c r="A39" s="43">
        <v>44964</v>
      </c>
      <c r="B39" t="s">
        <v>63</v>
      </c>
      <c r="D39" t="s">
        <v>68</v>
      </c>
    </row>
    <row r="40" spans="1:7" x14ac:dyDescent="0.4">
      <c r="A40" s="43">
        <v>44965</v>
      </c>
      <c r="B40" t="s">
        <v>64</v>
      </c>
      <c r="D40" t="s">
        <v>68</v>
      </c>
    </row>
    <row r="41" spans="1:7" x14ac:dyDescent="0.4">
      <c r="A41" s="43">
        <v>44966</v>
      </c>
      <c r="B41" t="s">
        <v>65</v>
      </c>
      <c r="D41" t="s">
        <v>68</v>
      </c>
    </row>
    <row r="42" spans="1:7" x14ac:dyDescent="0.4">
      <c r="A42" s="43">
        <v>44967</v>
      </c>
      <c r="B42" t="s">
        <v>66</v>
      </c>
      <c r="D42" t="s">
        <v>68</v>
      </c>
      <c r="F42" s="44"/>
    </row>
    <row r="43" spans="1:7" x14ac:dyDescent="0.4">
      <c r="A43" s="43">
        <v>44968</v>
      </c>
      <c r="B43" t="s">
        <v>67</v>
      </c>
      <c r="C43" t="s">
        <v>56</v>
      </c>
      <c r="D43" t="s">
        <v>68</v>
      </c>
      <c r="F43">
        <v>1</v>
      </c>
      <c r="G43">
        <v>1</v>
      </c>
    </row>
    <row r="44" spans="1:7" x14ac:dyDescent="0.4">
      <c r="A44" s="43">
        <v>44969</v>
      </c>
      <c r="B44" t="s">
        <v>60</v>
      </c>
      <c r="D44" t="s">
        <v>68</v>
      </c>
      <c r="G44">
        <v>1</v>
      </c>
    </row>
    <row r="45" spans="1:7" x14ac:dyDescent="0.4">
      <c r="A45" s="43">
        <v>44970</v>
      </c>
      <c r="B45" t="s">
        <v>62</v>
      </c>
      <c r="D45" t="s">
        <v>68</v>
      </c>
    </row>
    <row r="46" spans="1:7" x14ac:dyDescent="0.4">
      <c r="A46" s="43">
        <v>44971</v>
      </c>
      <c r="B46" t="s">
        <v>63</v>
      </c>
      <c r="D46" t="s">
        <v>68</v>
      </c>
    </row>
    <row r="47" spans="1:7" x14ac:dyDescent="0.4">
      <c r="A47" s="43">
        <v>44972</v>
      </c>
      <c r="B47" t="s">
        <v>64</v>
      </c>
      <c r="D47" t="s">
        <v>68</v>
      </c>
    </row>
    <row r="48" spans="1:7" x14ac:dyDescent="0.4">
      <c r="A48" s="43">
        <v>44973</v>
      </c>
      <c r="B48" t="s">
        <v>65</v>
      </c>
      <c r="D48" t="s">
        <v>68</v>
      </c>
    </row>
    <row r="49" spans="1:7" x14ac:dyDescent="0.4">
      <c r="A49" s="43">
        <v>44974</v>
      </c>
      <c r="B49" t="s">
        <v>66</v>
      </c>
      <c r="D49" t="s">
        <v>68</v>
      </c>
    </row>
    <row r="50" spans="1:7" x14ac:dyDescent="0.4">
      <c r="A50" s="43">
        <v>44975</v>
      </c>
      <c r="B50" t="s">
        <v>67</v>
      </c>
      <c r="D50" t="s">
        <v>68</v>
      </c>
      <c r="F50">
        <v>1</v>
      </c>
      <c r="G50">
        <v>1</v>
      </c>
    </row>
    <row r="51" spans="1:7" x14ac:dyDescent="0.4">
      <c r="A51" s="43">
        <v>44976</v>
      </c>
      <c r="B51" t="s">
        <v>60</v>
      </c>
      <c r="D51" t="s">
        <v>68</v>
      </c>
      <c r="G51">
        <v>1</v>
      </c>
    </row>
    <row r="52" spans="1:7" x14ac:dyDescent="0.4">
      <c r="A52" s="43">
        <v>44977</v>
      </c>
      <c r="B52" t="s">
        <v>62</v>
      </c>
      <c r="D52" t="s">
        <v>68</v>
      </c>
    </row>
    <row r="53" spans="1:7" x14ac:dyDescent="0.4">
      <c r="A53" s="43">
        <v>44978</v>
      </c>
      <c r="B53" t="s">
        <v>63</v>
      </c>
      <c r="D53" t="s">
        <v>68</v>
      </c>
    </row>
    <row r="54" spans="1:7" x14ac:dyDescent="0.4">
      <c r="A54" s="43">
        <v>44979</v>
      </c>
      <c r="B54" t="s">
        <v>64</v>
      </c>
      <c r="D54" t="s">
        <v>68</v>
      </c>
      <c r="F54" s="44"/>
    </row>
    <row r="55" spans="1:7" x14ac:dyDescent="0.4">
      <c r="A55" s="43">
        <v>44980</v>
      </c>
      <c r="B55" t="s">
        <v>65</v>
      </c>
      <c r="C55" t="s">
        <v>56</v>
      </c>
      <c r="D55" t="s">
        <v>68</v>
      </c>
      <c r="G55">
        <v>1</v>
      </c>
    </row>
    <row r="56" spans="1:7" x14ac:dyDescent="0.4">
      <c r="A56" s="43">
        <v>44981</v>
      </c>
      <c r="B56" t="s">
        <v>66</v>
      </c>
      <c r="D56" t="s">
        <v>68</v>
      </c>
    </row>
    <row r="57" spans="1:7" x14ac:dyDescent="0.4">
      <c r="A57" s="43">
        <v>44982</v>
      </c>
      <c r="B57" t="s">
        <v>67</v>
      </c>
      <c r="D57" t="s">
        <v>68</v>
      </c>
      <c r="F57">
        <v>1</v>
      </c>
      <c r="G57">
        <v>1</v>
      </c>
    </row>
    <row r="58" spans="1:7" x14ac:dyDescent="0.4">
      <c r="A58" s="43">
        <v>44983</v>
      </c>
      <c r="B58" t="s">
        <v>60</v>
      </c>
      <c r="D58" t="s">
        <v>68</v>
      </c>
      <c r="G58">
        <v>1</v>
      </c>
    </row>
    <row r="59" spans="1:7" x14ac:dyDescent="0.4">
      <c r="A59" s="43">
        <v>44984</v>
      </c>
      <c r="B59" t="s">
        <v>62</v>
      </c>
      <c r="D59" t="s">
        <v>68</v>
      </c>
    </row>
    <row r="60" spans="1:7" x14ac:dyDescent="0.4">
      <c r="A60" s="43">
        <v>44985</v>
      </c>
      <c r="B60" t="s">
        <v>63</v>
      </c>
      <c r="D60" t="s">
        <v>68</v>
      </c>
    </row>
    <row r="61" spans="1:7" x14ac:dyDescent="0.4">
      <c r="A61" s="43">
        <v>44986</v>
      </c>
      <c r="B61" t="s">
        <v>64</v>
      </c>
      <c r="D61" t="s">
        <v>68</v>
      </c>
    </row>
    <row r="62" spans="1:7" x14ac:dyDescent="0.4">
      <c r="A62" s="43">
        <v>44987</v>
      </c>
      <c r="B62" t="s">
        <v>65</v>
      </c>
      <c r="D62" t="s">
        <v>68</v>
      </c>
    </row>
    <row r="63" spans="1:7" x14ac:dyDescent="0.4">
      <c r="A63" s="43">
        <v>44988</v>
      </c>
      <c r="B63" t="s">
        <v>66</v>
      </c>
      <c r="D63" t="s">
        <v>68</v>
      </c>
    </row>
    <row r="64" spans="1:7" x14ac:dyDescent="0.4">
      <c r="A64" s="43">
        <v>44989</v>
      </c>
      <c r="B64" t="s">
        <v>67</v>
      </c>
      <c r="D64" t="s">
        <v>68</v>
      </c>
      <c r="F64">
        <v>1</v>
      </c>
      <c r="G64">
        <v>1</v>
      </c>
    </row>
    <row r="65" spans="1:7" x14ac:dyDescent="0.4">
      <c r="A65" s="43">
        <v>44990</v>
      </c>
      <c r="B65" t="s">
        <v>60</v>
      </c>
      <c r="D65" t="s">
        <v>68</v>
      </c>
      <c r="G65">
        <v>1</v>
      </c>
    </row>
    <row r="66" spans="1:7" x14ac:dyDescent="0.4">
      <c r="A66" s="43">
        <v>44991</v>
      </c>
      <c r="B66" t="s">
        <v>62</v>
      </c>
      <c r="D66" t="s">
        <v>68</v>
      </c>
    </row>
    <row r="67" spans="1:7" x14ac:dyDescent="0.4">
      <c r="A67" s="43">
        <v>44992</v>
      </c>
      <c r="B67" t="s">
        <v>63</v>
      </c>
      <c r="D67" t="s">
        <v>68</v>
      </c>
    </row>
    <row r="68" spans="1:7" x14ac:dyDescent="0.4">
      <c r="A68" s="43">
        <v>44993</v>
      </c>
      <c r="B68" t="s">
        <v>64</v>
      </c>
      <c r="D68" t="s">
        <v>68</v>
      </c>
    </row>
    <row r="69" spans="1:7" x14ac:dyDescent="0.4">
      <c r="A69" s="43">
        <v>44994</v>
      </c>
      <c r="B69" t="s">
        <v>65</v>
      </c>
      <c r="D69" t="s">
        <v>68</v>
      </c>
    </row>
    <row r="70" spans="1:7" x14ac:dyDescent="0.4">
      <c r="A70" s="43">
        <v>44995</v>
      </c>
      <c r="B70" t="s">
        <v>66</v>
      </c>
      <c r="D70" t="s">
        <v>68</v>
      </c>
    </row>
    <row r="71" spans="1:7" x14ac:dyDescent="0.4">
      <c r="A71" s="43">
        <v>44996</v>
      </c>
      <c r="B71" t="s">
        <v>67</v>
      </c>
      <c r="D71" t="s">
        <v>68</v>
      </c>
      <c r="F71">
        <v>1</v>
      </c>
      <c r="G71">
        <v>1</v>
      </c>
    </row>
    <row r="72" spans="1:7" x14ac:dyDescent="0.4">
      <c r="A72" s="43">
        <v>44997</v>
      </c>
      <c r="B72" t="s">
        <v>60</v>
      </c>
      <c r="D72" t="s">
        <v>68</v>
      </c>
      <c r="G72">
        <v>1</v>
      </c>
    </row>
    <row r="73" spans="1:7" x14ac:dyDescent="0.4">
      <c r="A73" s="43">
        <v>44998</v>
      </c>
      <c r="B73" t="s">
        <v>62</v>
      </c>
      <c r="D73" t="s">
        <v>68</v>
      </c>
    </row>
    <row r="74" spans="1:7" x14ac:dyDescent="0.4">
      <c r="A74" s="43">
        <v>44999</v>
      </c>
      <c r="B74" t="s">
        <v>63</v>
      </c>
      <c r="D74" t="s">
        <v>68</v>
      </c>
    </row>
    <row r="75" spans="1:7" x14ac:dyDescent="0.4">
      <c r="A75" s="43">
        <v>45000</v>
      </c>
      <c r="B75" t="s">
        <v>64</v>
      </c>
      <c r="D75" t="s">
        <v>68</v>
      </c>
    </row>
    <row r="76" spans="1:7" x14ac:dyDescent="0.4">
      <c r="A76" s="43">
        <v>45001</v>
      </c>
      <c r="B76" t="s">
        <v>65</v>
      </c>
      <c r="D76" t="s">
        <v>68</v>
      </c>
    </row>
    <row r="77" spans="1:7" x14ac:dyDescent="0.4">
      <c r="A77" s="43">
        <v>45002</v>
      </c>
      <c r="B77" t="s">
        <v>66</v>
      </c>
      <c r="D77" t="s">
        <v>68</v>
      </c>
    </row>
    <row r="78" spans="1:7" x14ac:dyDescent="0.4">
      <c r="A78" s="43">
        <v>45003</v>
      </c>
      <c r="B78" t="s">
        <v>67</v>
      </c>
      <c r="D78" t="s">
        <v>68</v>
      </c>
      <c r="F78">
        <v>1</v>
      </c>
      <c r="G78">
        <v>1</v>
      </c>
    </row>
    <row r="79" spans="1:7" x14ac:dyDescent="0.4">
      <c r="A79" s="43">
        <v>45004</v>
      </c>
      <c r="B79" t="s">
        <v>60</v>
      </c>
      <c r="D79" t="s">
        <v>68</v>
      </c>
      <c r="G79">
        <v>1</v>
      </c>
    </row>
    <row r="80" spans="1:7" x14ac:dyDescent="0.4">
      <c r="A80" s="43">
        <v>45005</v>
      </c>
      <c r="B80" t="s">
        <v>62</v>
      </c>
      <c r="D80" t="s">
        <v>68</v>
      </c>
      <c r="F80" s="44"/>
    </row>
    <row r="81" spans="1:7" x14ac:dyDescent="0.4">
      <c r="A81" s="43">
        <v>45006</v>
      </c>
      <c r="B81" t="s">
        <v>63</v>
      </c>
      <c r="C81" t="s">
        <v>56</v>
      </c>
      <c r="D81" t="s">
        <v>68</v>
      </c>
      <c r="G81">
        <v>1</v>
      </c>
    </row>
    <row r="82" spans="1:7" x14ac:dyDescent="0.4">
      <c r="A82" s="43">
        <v>45007</v>
      </c>
      <c r="B82" t="s">
        <v>64</v>
      </c>
      <c r="D82" t="s">
        <v>68</v>
      </c>
    </row>
    <row r="83" spans="1:7" x14ac:dyDescent="0.4">
      <c r="A83" s="43">
        <v>45008</v>
      </c>
      <c r="B83" t="s">
        <v>65</v>
      </c>
      <c r="D83" t="s">
        <v>68</v>
      </c>
    </row>
    <row r="84" spans="1:7" x14ac:dyDescent="0.4">
      <c r="A84" s="43">
        <v>45009</v>
      </c>
      <c r="B84" t="s">
        <v>66</v>
      </c>
      <c r="D84" t="s">
        <v>68</v>
      </c>
    </row>
    <row r="85" spans="1:7" x14ac:dyDescent="0.4">
      <c r="A85" s="43">
        <v>45010</v>
      </c>
      <c r="B85" t="s">
        <v>67</v>
      </c>
      <c r="D85" t="s">
        <v>68</v>
      </c>
      <c r="F85">
        <v>1</v>
      </c>
      <c r="G85">
        <v>1</v>
      </c>
    </row>
    <row r="86" spans="1:7" x14ac:dyDescent="0.4">
      <c r="A86" s="43">
        <v>45011</v>
      </c>
      <c r="B86" t="s">
        <v>60</v>
      </c>
      <c r="D86" t="str">
        <f t="shared" ref="D86:D119" si="2">IF(C86="","("&amp;B86&amp;")","("&amp;B86&amp;"・"&amp;C86&amp;")")</f>
        <v>(日)</v>
      </c>
      <c r="G86">
        <v>1</v>
      </c>
    </row>
    <row r="87" spans="1:7" x14ac:dyDescent="0.4">
      <c r="A87" s="43">
        <v>45012</v>
      </c>
      <c r="B87" t="s">
        <v>62</v>
      </c>
      <c r="D87" t="str">
        <f t="shared" si="2"/>
        <v>(月)</v>
      </c>
    </row>
    <row r="88" spans="1:7" x14ac:dyDescent="0.4">
      <c r="A88" s="43">
        <v>45013</v>
      </c>
      <c r="B88" t="s">
        <v>63</v>
      </c>
      <c r="D88" t="str">
        <f t="shared" si="2"/>
        <v>(火)</v>
      </c>
    </row>
    <row r="89" spans="1:7" x14ac:dyDescent="0.4">
      <c r="A89" s="43">
        <v>45014</v>
      </c>
      <c r="B89" t="s">
        <v>64</v>
      </c>
      <c r="D89" t="str">
        <f t="shared" si="2"/>
        <v>(水)</v>
      </c>
    </row>
    <row r="90" spans="1:7" x14ac:dyDescent="0.4">
      <c r="A90" s="43">
        <v>45015</v>
      </c>
      <c r="B90" t="s">
        <v>65</v>
      </c>
      <c r="D90" t="str">
        <f t="shared" si="2"/>
        <v>(木)</v>
      </c>
    </row>
    <row r="91" spans="1:7" x14ac:dyDescent="0.4">
      <c r="A91" s="43">
        <v>45016</v>
      </c>
      <c r="B91" t="s">
        <v>66</v>
      </c>
      <c r="D91" t="str">
        <f t="shared" si="2"/>
        <v>(金)</v>
      </c>
    </row>
    <row r="92" spans="1:7" x14ac:dyDescent="0.4">
      <c r="A92" s="43">
        <v>45017</v>
      </c>
      <c r="B92" t="s">
        <v>67</v>
      </c>
      <c r="D92" t="str">
        <f t="shared" si="2"/>
        <v>(土)</v>
      </c>
      <c r="F92">
        <v>1</v>
      </c>
      <c r="G92">
        <v>1</v>
      </c>
    </row>
    <row r="93" spans="1:7" x14ac:dyDescent="0.4">
      <c r="A93" s="43">
        <v>45018</v>
      </c>
      <c r="B93" t="s">
        <v>60</v>
      </c>
      <c r="D93" t="str">
        <f t="shared" si="2"/>
        <v>(日)</v>
      </c>
      <c r="G93">
        <v>1</v>
      </c>
    </row>
    <row r="94" spans="1:7" x14ac:dyDescent="0.4">
      <c r="A94" s="43">
        <v>45019</v>
      </c>
      <c r="B94" t="s">
        <v>62</v>
      </c>
      <c r="D94" t="str">
        <f t="shared" si="2"/>
        <v>(月)</v>
      </c>
    </row>
    <row r="95" spans="1:7" x14ac:dyDescent="0.4">
      <c r="A95" s="43">
        <v>45020</v>
      </c>
      <c r="B95" t="s">
        <v>63</v>
      </c>
      <c r="D95" t="str">
        <f t="shared" si="2"/>
        <v>(火)</v>
      </c>
    </row>
    <row r="96" spans="1:7" x14ac:dyDescent="0.4">
      <c r="A96" s="43">
        <v>45021</v>
      </c>
      <c r="B96" t="s">
        <v>64</v>
      </c>
      <c r="D96" t="str">
        <f t="shared" si="2"/>
        <v>(水)</v>
      </c>
    </row>
    <row r="97" spans="1:7" x14ac:dyDescent="0.4">
      <c r="A97" s="43">
        <v>45022</v>
      </c>
      <c r="B97" t="s">
        <v>65</v>
      </c>
      <c r="D97" t="str">
        <f t="shared" si="2"/>
        <v>(木)</v>
      </c>
    </row>
    <row r="98" spans="1:7" x14ac:dyDescent="0.4">
      <c r="A98" s="43">
        <v>45023</v>
      </c>
      <c r="B98" t="s">
        <v>66</v>
      </c>
      <c r="D98" t="str">
        <f t="shared" si="2"/>
        <v>(金)</v>
      </c>
    </row>
    <row r="99" spans="1:7" x14ac:dyDescent="0.4">
      <c r="A99" s="43">
        <v>45024</v>
      </c>
      <c r="B99" t="s">
        <v>67</v>
      </c>
      <c r="D99" t="str">
        <f t="shared" si="2"/>
        <v>(土)</v>
      </c>
      <c r="F99">
        <v>1</v>
      </c>
      <c r="G99">
        <v>1</v>
      </c>
    </row>
    <row r="100" spans="1:7" x14ac:dyDescent="0.4">
      <c r="A100" s="43">
        <v>45025</v>
      </c>
      <c r="B100" t="s">
        <v>60</v>
      </c>
      <c r="D100" t="str">
        <f t="shared" si="2"/>
        <v>(日)</v>
      </c>
      <c r="G100">
        <v>1</v>
      </c>
    </row>
    <row r="101" spans="1:7" x14ac:dyDescent="0.4">
      <c r="A101" s="43">
        <v>45026</v>
      </c>
      <c r="B101" t="s">
        <v>62</v>
      </c>
      <c r="D101" t="str">
        <f t="shared" si="2"/>
        <v>(月)</v>
      </c>
    </row>
    <row r="102" spans="1:7" x14ac:dyDescent="0.4">
      <c r="A102" s="43">
        <v>45027</v>
      </c>
      <c r="B102" t="s">
        <v>63</v>
      </c>
      <c r="D102" t="str">
        <f t="shared" si="2"/>
        <v>(火)</v>
      </c>
    </row>
    <row r="103" spans="1:7" x14ac:dyDescent="0.4">
      <c r="A103" s="43">
        <v>45028</v>
      </c>
      <c r="B103" t="s">
        <v>64</v>
      </c>
      <c r="D103" t="str">
        <f t="shared" si="2"/>
        <v>(水)</v>
      </c>
    </row>
    <row r="104" spans="1:7" x14ac:dyDescent="0.4">
      <c r="A104" s="43">
        <v>45029</v>
      </c>
      <c r="B104" t="s">
        <v>65</v>
      </c>
      <c r="D104" t="str">
        <f t="shared" si="2"/>
        <v>(木)</v>
      </c>
    </row>
    <row r="105" spans="1:7" x14ac:dyDescent="0.4">
      <c r="A105" s="43">
        <v>45030</v>
      </c>
      <c r="B105" t="s">
        <v>66</v>
      </c>
      <c r="D105" t="str">
        <f t="shared" si="2"/>
        <v>(金)</v>
      </c>
    </row>
    <row r="106" spans="1:7" x14ac:dyDescent="0.4">
      <c r="A106" s="43">
        <v>45031</v>
      </c>
      <c r="B106" t="s">
        <v>67</v>
      </c>
      <c r="D106" t="str">
        <f t="shared" si="2"/>
        <v>(土)</v>
      </c>
      <c r="F106">
        <v>1</v>
      </c>
      <c r="G106">
        <v>1</v>
      </c>
    </row>
    <row r="107" spans="1:7" x14ac:dyDescent="0.4">
      <c r="A107" s="43">
        <v>45032</v>
      </c>
      <c r="B107" t="s">
        <v>60</v>
      </c>
      <c r="D107" t="str">
        <f t="shared" si="2"/>
        <v>(日)</v>
      </c>
      <c r="G107">
        <v>1</v>
      </c>
    </row>
    <row r="108" spans="1:7" x14ac:dyDescent="0.4">
      <c r="A108" s="43">
        <v>45033</v>
      </c>
      <c r="B108" t="s">
        <v>62</v>
      </c>
      <c r="D108" t="str">
        <f t="shared" si="2"/>
        <v>(月)</v>
      </c>
    </row>
    <row r="109" spans="1:7" x14ac:dyDescent="0.4">
      <c r="A109" s="43">
        <v>45034</v>
      </c>
      <c r="B109" t="s">
        <v>63</v>
      </c>
      <c r="D109" t="str">
        <f t="shared" si="2"/>
        <v>(火)</v>
      </c>
    </row>
    <row r="110" spans="1:7" x14ac:dyDescent="0.4">
      <c r="A110" s="43">
        <v>45035</v>
      </c>
      <c r="B110" t="s">
        <v>64</v>
      </c>
      <c r="D110" t="str">
        <f t="shared" si="2"/>
        <v>(水)</v>
      </c>
    </row>
    <row r="111" spans="1:7" x14ac:dyDescent="0.4">
      <c r="A111" s="43">
        <v>45036</v>
      </c>
      <c r="B111" t="s">
        <v>65</v>
      </c>
      <c r="D111" t="str">
        <f t="shared" si="2"/>
        <v>(木)</v>
      </c>
    </row>
    <row r="112" spans="1:7" x14ac:dyDescent="0.4">
      <c r="A112" s="43">
        <v>45037</v>
      </c>
      <c r="B112" t="s">
        <v>66</v>
      </c>
      <c r="D112" t="str">
        <f t="shared" si="2"/>
        <v>(金)</v>
      </c>
    </row>
    <row r="113" spans="1:7" x14ac:dyDescent="0.4">
      <c r="A113" s="43">
        <v>45038</v>
      </c>
      <c r="B113" t="s">
        <v>67</v>
      </c>
      <c r="D113" t="str">
        <f t="shared" si="2"/>
        <v>(土)</v>
      </c>
      <c r="F113">
        <v>1</v>
      </c>
      <c r="G113">
        <v>1</v>
      </c>
    </row>
    <row r="114" spans="1:7" x14ac:dyDescent="0.4">
      <c r="A114" s="43">
        <v>45039</v>
      </c>
      <c r="B114" t="s">
        <v>60</v>
      </c>
      <c r="D114" t="str">
        <f t="shared" si="2"/>
        <v>(日)</v>
      </c>
      <c r="G114">
        <v>1</v>
      </c>
    </row>
    <row r="115" spans="1:7" x14ac:dyDescent="0.4">
      <c r="A115" s="43">
        <v>45040</v>
      </c>
      <c r="B115" t="s">
        <v>62</v>
      </c>
      <c r="D115" t="str">
        <f t="shared" si="2"/>
        <v>(月)</v>
      </c>
    </row>
    <row r="116" spans="1:7" x14ac:dyDescent="0.4">
      <c r="A116" s="43">
        <v>45041</v>
      </c>
      <c r="B116" t="s">
        <v>63</v>
      </c>
      <c r="D116" t="str">
        <f t="shared" si="2"/>
        <v>(火)</v>
      </c>
    </row>
    <row r="117" spans="1:7" x14ac:dyDescent="0.4">
      <c r="A117" s="43">
        <v>45042</v>
      </c>
      <c r="B117" t="s">
        <v>64</v>
      </c>
      <c r="D117" t="str">
        <f t="shared" si="2"/>
        <v>(水)</v>
      </c>
    </row>
    <row r="118" spans="1:7" x14ac:dyDescent="0.4">
      <c r="A118" s="43">
        <v>45043</v>
      </c>
      <c r="B118" t="s">
        <v>65</v>
      </c>
      <c r="D118" t="str">
        <f t="shared" si="2"/>
        <v>(木)</v>
      </c>
    </row>
    <row r="119" spans="1:7" x14ac:dyDescent="0.4">
      <c r="A119" s="43">
        <v>45044</v>
      </c>
      <c r="B119" t="s">
        <v>66</v>
      </c>
      <c r="D119" t="str">
        <f t="shared" si="2"/>
        <v>(金)</v>
      </c>
      <c r="F119" s="44"/>
    </row>
    <row r="120" spans="1:7" x14ac:dyDescent="0.4">
      <c r="A120" s="43">
        <v>45045</v>
      </c>
      <c r="B120" t="s">
        <v>67</v>
      </c>
      <c r="C120" t="s">
        <v>56</v>
      </c>
      <c r="D120" t="s">
        <v>61</v>
      </c>
      <c r="F120">
        <v>1</v>
      </c>
      <c r="G120">
        <v>1</v>
      </c>
    </row>
    <row r="121" spans="1:7" x14ac:dyDescent="0.4">
      <c r="A121" s="43">
        <v>45046</v>
      </c>
      <c r="B121" t="s">
        <v>60</v>
      </c>
      <c r="D121" t="s">
        <v>61</v>
      </c>
      <c r="G121">
        <v>1</v>
      </c>
    </row>
    <row r="122" spans="1:7" x14ac:dyDescent="0.4">
      <c r="A122" s="43">
        <v>45047</v>
      </c>
      <c r="B122" t="s">
        <v>62</v>
      </c>
      <c r="D122" t="s">
        <v>61</v>
      </c>
    </row>
    <row r="123" spans="1:7" x14ac:dyDescent="0.4">
      <c r="A123" s="43">
        <v>45048</v>
      </c>
      <c r="B123" t="s">
        <v>63</v>
      </c>
      <c r="D123" t="s">
        <v>61</v>
      </c>
      <c r="F123" s="44"/>
    </row>
    <row r="124" spans="1:7" x14ac:dyDescent="0.4">
      <c r="A124" s="43">
        <v>45049</v>
      </c>
      <c r="B124" t="s">
        <v>64</v>
      </c>
      <c r="C124" t="s">
        <v>56</v>
      </c>
      <c r="D124" t="s">
        <v>61</v>
      </c>
      <c r="F124">
        <v>1</v>
      </c>
      <c r="G124">
        <v>1</v>
      </c>
    </row>
    <row r="125" spans="1:7" x14ac:dyDescent="0.4">
      <c r="A125" s="43">
        <v>45050</v>
      </c>
      <c r="B125" t="s">
        <v>65</v>
      </c>
      <c r="C125" t="s">
        <v>56</v>
      </c>
      <c r="D125" t="s">
        <v>61</v>
      </c>
      <c r="F125">
        <v>1</v>
      </c>
      <c r="G125">
        <v>1</v>
      </c>
    </row>
    <row r="126" spans="1:7" x14ac:dyDescent="0.4">
      <c r="A126" s="43">
        <v>45051</v>
      </c>
      <c r="B126" t="s">
        <v>66</v>
      </c>
      <c r="C126" t="s">
        <v>56</v>
      </c>
      <c r="D126" t="s">
        <v>61</v>
      </c>
      <c r="F126" s="44">
        <v>1</v>
      </c>
      <c r="G126">
        <v>1</v>
      </c>
    </row>
    <row r="127" spans="1:7" x14ac:dyDescent="0.4">
      <c r="A127" s="43">
        <v>45052</v>
      </c>
      <c r="B127" t="s">
        <v>67</v>
      </c>
      <c r="D127" t="s">
        <v>61</v>
      </c>
      <c r="F127">
        <v>1</v>
      </c>
      <c r="G127">
        <v>1</v>
      </c>
    </row>
    <row r="128" spans="1:7" x14ac:dyDescent="0.4">
      <c r="A128" s="43">
        <v>45053</v>
      </c>
      <c r="B128" t="s">
        <v>60</v>
      </c>
      <c r="D128" t="s">
        <v>61</v>
      </c>
      <c r="G128">
        <v>1</v>
      </c>
    </row>
    <row r="129" spans="1:7" x14ac:dyDescent="0.4">
      <c r="A129" s="43">
        <v>45054</v>
      </c>
      <c r="B129" t="s">
        <v>62</v>
      </c>
      <c r="D129" t="str">
        <f t="shared" ref="D129:D182" si="3">IF(C129="","("&amp;B129&amp;")","("&amp;B129&amp;"・"&amp;C129&amp;")")</f>
        <v>(月)</v>
      </c>
    </row>
    <row r="130" spans="1:7" x14ac:dyDescent="0.4">
      <c r="A130" s="43">
        <v>45055</v>
      </c>
      <c r="B130" t="s">
        <v>63</v>
      </c>
      <c r="D130" t="str">
        <f t="shared" si="3"/>
        <v>(火)</v>
      </c>
    </row>
    <row r="131" spans="1:7" x14ac:dyDescent="0.4">
      <c r="A131" s="43">
        <v>45056</v>
      </c>
      <c r="B131" t="s">
        <v>64</v>
      </c>
      <c r="D131" t="str">
        <f t="shared" si="3"/>
        <v>(水)</v>
      </c>
    </row>
    <row r="132" spans="1:7" x14ac:dyDescent="0.4">
      <c r="A132" s="43">
        <v>45057</v>
      </c>
      <c r="B132" t="s">
        <v>65</v>
      </c>
      <c r="D132" t="str">
        <f t="shared" si="3"/>
        <v>(木)</v>
      </c>
    </row>
    <row r="133" spans="1:7" x14ac:dyDescent="0.4">
      <c r="A133" s="43">
        <v>45058</v>
      </c>
      <c r="B133" t="s">
        <v>66</v>
      </c>
      <c r="D133" t="str">
        <f t="shared" si="3"/>
        <v>(金)</v>
      </c>
    </row>
    <row r="134" spans="1:7" x14ac:dyDescent="0.4">
      <c r="A134" s="43">
        <v>45059</v>
      </c>
      <c r="B134" t="s">
        <v>67</v>
      </c>
      <c r="D134" t="str">
        <f t="shared" si="3"/>
        <v>(土)</v>
      </c>
      <c r="F134">
        <v>1</v>
      </c>
      <c r="G134">
        <v>1</v>
      </c>
    </row>
    <row r="135" spans="1:7" x14ac:dyDescent="0.4">
      <c r="A135" s="43">
        <v>45060</v>
      </c>
      <c r="B135" t="s">
        <v>60</v>
      </c>
      <c r="D135" t="str">
        <f t="shared" si="3"/>
        <v>(日)</v>
      </c>
      <c r="G135">
        <v>1</v>
      </c>
    </row>
    <row r="136" spans="1:7" x14ac:dyDescent="0.4">
      <c r="A136" s="43">
        <v>45061</v>
      </c>
      <c r="B136" t="s">
        <v>62</v>
      </c>
      <c r="D136" t="str">
        <f t="shared" si="3"/>
        <v>(月)</v>
      </c>
    </row>
    <row r="137" spans="1:7" x14ac:dyDescent="0.4">
      <c r="A137" s="43">
        <v>45062</v>
      </c>
      <c r="B137" t="s">
        <v>63</v>
      </c>
      <c r="D137" t="str">
        <f t="shared" si="3"/>
        <v>(火)</v>
      </c>
    </row>
    <row r="138" spans="1:7" x14ac:dyDescent="0.4">
      <c r="A138" s="43">
        <v>45063</v>
      </c>
      <c r="B138" t="s">
        <v>64</v>
      </c>
      <c r="D138" t="str">
        <f t="shared" si="3"/>
        <v>(水)</v>
      </c>
    </row>
    <row r="139" spans="1:7" x14ac:dyDescent="0.4">
      <c r="A139" s="43">
        <v>45064</v>
      </c>
      <c r="B139" t="s">
        <v>65</v>
      </c>
      <c r="D139" t="str">
        <f t="shared" si="3"/>
        <v>(木)</v>
      </c>
    </row>
    <row r="140" spans="1:7" x14ac:dyDescent="0.4">
      <c r="A140" s="43">
        <v>45065</v>
      </c>
      <c r="B140" t="s">
        <v>66</v>
      </c>
      <c r="D140" t="str">
        <f t="shared" si="3"/>
        <v>(金)</v>
      </c>
    </row>
    <row r="141" spans="1:7" x14ac:dyDescent="0.4">
      <c r="A141" s="43">
        <v>45066</v>
      </c>
      <c r="B141" t="s">
        <v>67</v>
      </c>
      <c r="D141" t="str">
        <f t="shared" si="3"/>
        <v>(土)</v>
      </c>
      <c r="F141">
        <v>1</v>
      </c>
      <c r="G141">
        <v>1</v>
      </c>
    </row>
    <row r="142" spans="1:7" x14ac:dyDescent="0.4">
      <c r="A142" s="43">
        <v>45067</v>
      </c>
      <c r="B142" t="s">
        <v>60</v>
      </c>
      <c r="D142" t="str">
        <f t="shared" si="3"/>
        <v>(日)</v>
      </c>
      <c r="G142">
        <v>1</v>
      </c>
    </row>
    <row r="143" spans="1:7" x14ac:dyDescent="0.4">
      <c r="A143" s="43">
        <v>45068</v>
      </c>
      <c r="B143" t="s">
        <v>62</v>
      </c>
      <c r="D143" t="str">
        <f t="shared" si="3"/>
        <v>(月)</v>
      </c>
    </row>
    <row r="144" spans="1:7" x14ac:dyDescent="0.4">
      <c r="A144" s="43">
        <v>45069</v>
      </c>
      <c r="B144" t="s">
        <v>63</v>
      </c>
      <c r="D144" t="str">
        <f t="shared" si="3"/>
        <v>(火)</v>
      </c>
    </row>
    <row r="145" spans="1:7" x14ac:dyDescent="0.4">
      <c r="A145" s="43">
        <v>45070</v>
      </c>
      <c r="B145" t="s">
        <v>64</v>
      </c>
      <c r="D145" t="str">
        <f t="shared" si="3"/>
        <v>(水)</v>
      </c>
    </row>
    <row r="146" spans="1:7" x14ac:dyDescent="0.4">
      <c r="A146" s="43">
        <v>45071</v>
      </c>
      <c r="B146" t="s">
        <v>65</v>
      </c>
      <c r="D146" t="str">
        <f t="shared" si="3"/>
        <v>(木)</v>
      </c>
    </row>
    <row r="147" spans="1:7" x14ac:dyDescent="0.4">
      <c r="A147" s="43">
        <v>45072</v>
      </c>
      <c r="B147" t="s">
        <v>66</v>
      </c>
      <c r="D147" t="str">
        <f t="shared" si="3"/>
        <v>(金)</v>
      </c>
    </row>
    <row r="148" spans="1:7" x14ac:dyDescent="0.4">
      <c r="A148" s="43">
        <v>45073</v>
      </c>
      <c r="B148" t="s">
        <v>67</v>
      </c>
      <c r="D148" t="str">
        <f t="shared" si="3"/>
        <v>(土)</v>
      </c>
      <c r="F148">
        <v>1</v>
      </c>
      <c r="G148">
        <v>1</v>
      </c>
    </row>
    <row r="149" spans="1:7" x14ac:dyDescent="0.4">
      <c r="A149" s="43">
        <v>45074</v>
      </c>
      <c r="B149" t="s">
        <v>60</v>
      </c>
      <c r="D149" t="str">
        <f t="shared" si="3"/>
        <v>(日)</v>
      </c>
      <c r="G149">
        <v>1</v>
      </c>
    </row>
    <row r="150" spans="1:7" x14ac:dyDescent="0.4">
      <c r="A150" s="43">
        <v>45075</v>
      </c>
      <c r="B150" t="s">
        <v>62</v>
      </c>
      <c r="D150" t="str">
        <f t="shared" si="3"/>
        <v>(月)</v>
      </c>
    </row>
    <row r="151" spans="1:7" x14ac:dyDescent="0.4">
      <c r="A151" s="43">
        <v>45076</v>
      </c>
      <c r="B151" t="s">
        <v>63</v>
      </c>
      <c r="D151" t="str">
        <f t="shared" si="3"/>
        <v>(火)</v>
      </c>
    </row>
    <row r="152" spans="1:7" x14ac:dyDescent="0.4">
      <c r="A152" s="43">
        <v>45077</v>
      </c>
      <c r="B152" t="s">
        <v>64</v>
      </c>
      <c r="D152" t="str">
        <f t="shared" si="3"/>
        <v>(水)</v>
      </c>
    </row>
    <row r="153" spans="1:7" x14ac:dyDescent="0.4">
      <c r="A153" s="43">
        <v>45078</v>
      </c>
      <c r="B153" t="s">
        <v>65</v>
      </c>
      <c r="D153" t="str">
        <f t="shared" si="3"/>
        <v>(木)</v>
      </c>
    </row>
    <row r="154" spans="1:7" x14ac:dyDescent="0.4">
      <c r="A154" s="43">
        <v>45079</v>
      </c>
      <c r="B154" t="s">
        <v>66</v>
      </c>
      <c r="D154" t="str">
        <f t="shared" si="3"/>
        <v>(金)</v>
      </c>
    </row>
    <row r="155" spans="1:7" x14ac:dyDescent="0.4">
      <c r="A155" s="43">
        <v>45080</v>
      </c>
      <c r="B155" t="s">
        <v>67</v>
      </c>
      <c r="D155" t="str">
        <f t="shared" si="3"/>
        <v>(土)</v>
      </c>
      <c r="F155">
        <v>1</v>
      </c>
      <c r="G155">
        <v>1</v>
      </c>
    </row>
    <row r="156" spans="1:7" x14ac:dyDescent="0.4">
      <c r="A156" s="43">
        <v>45081</v>
      </c>
      <c r="B156" t="s">
        <v>60</v>
      </c>
      <c r="D156" t="str">
        <f t="shared" si="3"/>
        <v>(日)</v>
      </c>
      <c r="G156">
        <v>1</v>
      </c>
    </row>
    <row r="157" spans="1:7" x14ac:dyDescent="0.4">
      <c r="A157" s="43">
        <v>45082</v>
      </c>
      <c r="B157" t="s">
        <v>62</v>
      </c>
      <c r="D157" t="str">
        <f t="shared" si="3"/>
        <v>(月)</v>
      </c>
    </row>
    <row r="158" spans="1:7" x14ac:dyDescent="0.4">
      <c r="A158" s="43">
        <v>45083</v>
      </c>
      <c r="B158" t="s">
        <v>63</v>
      </c>
      <c r="D158" t="str">
        <f t="shared" si="3"/>
        <v>(火)</v>
      </c>
    </row>
    <row r="159" spans="1:7" x14ac:dyDescent="0.4">
      <c r="A159" s="43">
        <v>45084</v>
      </c>
      <c r="B159" t="s">
        <v>64</v>
      </c>
      <c r="D159" t="str">
        <f t="shared" si="3"/>
        <v>(水)</v>
      </c>
    </row>
    <row r="160" spans="1:7" x14ac:dyDescent="0.4">
      <c r="A160" s="43">
        <v>45085</v>
      </c>
      <c r="B160" t="s">
        <v>65</v>
      </c>
      <c r="D160" t="str">
        <f t="shared" si="3"/>
        <v>(木)</v>
      </c>
    </row>
    <row r="161" spans="1:7" x14ac:dyDescent="0.4">
      <c r="A161" s="43">
        <v>45086</v>
      </c>
      <c r="B161" t="s">
        <v>66</v>
      </c>
      <c r="D161" t="str">
        <f t="shared" si="3"/>
        <v>(金)</v>
      </c>
    </row>
    <row r="162" spans="1:7" x14ac:dyDescent="0.4">
      <c r="A162" s="43">
        <v>45087</v>
      </c>
      <c r="B162" t="s">
        <v>67</v>
      </c>
      <c r="D162" t="str">
        <f t="shared" si="3"/>
        <v>(土)</v>
      </c>
      <c r="F162">
        <v>1</v>
      </c>
      <c r="G162">
        <v>1</v>
      </c>
    </row>
    <row r="163" spans="1:7" x14ac:dyDescent="0.4">
      <c r="A163" s="43">
        <v>45088</v>
      </c>
      <c r="B163" t="s">
        <v>60</v>
      </c>
      <c r="D163" t="str">
        <f t="shared" si="3"/>
        <v>(日)</v>
      </c>
      <c r="G163">
        <v>1</v>
      </c>
    </row>
    <row r="164" spans="1:7" x14ac:dyDescent="0.4">
      <c r="A164" s="43">
        <v>45089</v>
      </c>
      <c r="B164" t="s">
        <v>62</v>
      </c>
      <c r="D164" t="str">
        <f t="shared" si="3"/>
        <v>(月)</v>
      </c>
    </row>
    <row r="165" spans="1:7" x14ac:dyDescent="0.4">
      <c r="A165" s="43">
        <v>45090</v>
      </c>
      <c r="B165" t="s">
        <v>63</v>
      </c>
      <c r="D165" t="str">
        <f t="shared" si="3"/>
        <v>(火)</v>
      </c>
    </row>
    <row r="166" spans="1:7" x14ac:dyDescent="0.4">
      <c r="A166" s="43">
        <v>45091</v>
      </c>
      <c r="B166" t="s">
        <v>64</v>
      </c>
      <c r="D166" t="str">
        <f t="shared" si="3"/>
        <v>(水)</v>
      </c>
    </row>
    <row r="167" spans="1:7" x14ac:dyDescent="0.4">
      <c r="A167" s="43">
        <v>45092</v>
      </c>
      <c r="B167" t="s">
        <v>65</v>
      </c>
      <c r="D167" t="str">
        <f t="shared" si="3"/>
        <v>(木)</v>
      </c>
    </row>
    <row r="168" spans="1:7" x14ac:dyDescent="0.4">
      <c r="A168" s="43">
        <v>45093</v>
      </c>
      <c r="B168" t="s">
        <v>66</v>
      </c>
      <c r="D168" t="str">
        <f t="shared" si="3"/>
        <v>(金)</v>
      </c>
    </row>
    <row r="169" spans="1:7" x14ac:dyDescent="0.4">
      <c r="A169" s="43">
        <v>45094</v>
      </c>
      <c r="B169" t="s">
        <v>67</v>
      </c>
      <c r="D169" t="str">
        <f t="shared" si="3"/>
        <v>(土)</v>
      </c>
      <c r="F169">
        <v>1</v>
      </c>
      <c r="G169">
        <v>1</v>
      </c>
    </row>
    <row r="170" spans="1:7" x14ac:dyDescent="0.4">
      <c r="A170" s="43">
        <v>45095</v>
      </c>
      <c r="B170" t="s">
        <v>60</v>
      </c>
      <c r="D170" t="str">
        <f t="shared" si="3"/>
        <v>(日)</v>
      </c>
      <c r="G170">
        <v>1</v>
      </c>
    </row>
    <row r="171" spans="1:7" x14ac:dyDescent="0.4">
      <c r="A171" s="43">
        <v>45096</v>
      </c>
      <c r="B171" t="s">
        <v>62</v>
      </c>
      <c r="D171" t="str">
        <f t="shared" si="3"/>
        <v>(月)</v>
      </c>
    </row>
    <row r="172" spans="1:7" x14ac:dyDescent="0.4">
      <c r="A172" s="43">
        <v>45097</v>
      </c>
      <c r="B172" t="s">
        <v>63</v>
      </c>
      <c r="D172" t="str">
        <f t="shared" si="3"/>
        <v>(火)</v>
      </c>
    </row>
    <row r="173" spans="1:7" x14ac:dyDescent="0.4">
      <c r="A173" s="43">
        <v>45098</v>
      </c>
      <c r="B173" t="s">
        <v>64</v>
      </c>
      <c r="D173" t="str">
        <f t="shared" si="3"/>
        <v>(水)</v>
      </c>
    </row>
    <row r="174" spans="1:7" x14ac:dyDescent="0.4">
      <c r="A174" s="43">
        <v>45099</v>
      </c>
      <c r="B174" t="s">
        <v>65</v>
      </c>
      <c r="D174" t="str">
        <f t="shared" si="3"/>
        <v>(木)</v>
      </c>
    </row>
    <row r="175" spans="1:7" x14ac:dyDescent="0.4">
      <c r="A175" s="43">
        <v>45100</v>
      </c>
      <c r="B175" t="s">
        <v>66</v>
      </c>
      <c r="D175" t="str">
        <f t="shared" si="3"/>
        <v>(金)</v>
      </c>
    </row>
    <row r="176" spans="1:7" x14ac:dyDescent="0.4">
      <c r="A176" s="43">
        <v>45101</v>
      </c>
      <c r="B176" t="s">
        <v>67</v>
      </c>
      <c r="D176" t="str">
        <f t="shared" si="3"/>
        <v>(土)</v>
      </c>
      <c r="F176">
        <v>1</v>
      </c>
      <c r="G176">
        <v>1</v>
      </c>
    </row>
    <row r="177" spans="1:7" x14ac:dyDescent="0.4">
      <c r="A177" s="43">
        <v>45102</v>
      </c>
      <c r="B177" t="s">
        <v>60</v>
      </c>
      <c r="D177" t="str">
        <f t="shared" si="3"/>
        <v>(日)</v>
      </c>
      <c r="G177">
        <v>1</v>
      </c>
    </row>
    <row r="178" spans="1:7" x14ac:dyDescent="0.4">
      <c r="A178" s="43">
        <v>45103</v>
      </c>
      <c r="B178" t="s">
        <v>62</v>
      </c>
      <c r="D178" t="str">
        <f t="shared" si="3"/>
        <v>(月)</v>
      </c>
    </row>
    <row r="179" spans="1:7" x14ac:dyDescent="0.4">
      <c r="A179" s="43">
        <v>45104</v>
      </c>
      <c r="B179" t="s">
        <v>63</v>
      </c>
      <c r="D179" t="str">
        <f t="shared" si="3"/>
        <v>(火)</v>
      </c>
    </row>
    <row r="180" spans="1:7" x14ac:dyDescent="0.4">
      <c r="A180" s="43">
        <v>45105</v>
      </c>
      <c r="B180" t="s">
        <v>64</v>
      </c>
      <c r="D180" t="str">
        <f t="shared" si="3"/>
        <v>(水)</v>
      </c>
    </row>
    <row r="181" spans="1:7" x14ac:dyDescent="0.4">
      <c r="A181" s="43">
        <v>45106</v>
      </c>
      <c r="B181" t="s">
        <v>65</v>
      </c>
      <c r="D181" t="str">
        <f t="shared" si="3"/>
        <v>(木)</v>
      </c>
    </row>
    <row r="182" spans="1:7" x14ac:dyDescent="0.4">
      <c r="A182" s="43">
        <v>45107</v>
      </c>
      <c r="B182" t="s">
        <v>66</v>
      </c>
      <c r="D182" t="str">
        <f t="shared" si="3"/>
        <v>(金)</v>
      </c>
    </row>
    <row r="183" spans="1:7" x14ac:dyDescent="0.4">
      <c r="A183" s="43">
        <v>45108</v>
      </c>
      <c r="B183" t="s">
        <v>67</v>
      </c>
      <c r="D183" t="s">
        <v>68</v>
      </c>
      <c r="F183">
        <v>1</v>
      </c>
      <c r="G183">
        <v>1</v>
      </c>
    </row>
    <row r="184" spans="1:7" x14ac:dyDescent="0.4">
      <c r="A184" s="43">
        <v>45109</v>
      </c>
      <c r="B184" t="s">
        <v>60</v>
      </c>
      <c r="D184" t="s">
        <v>68</v>
      </c>
      <c r="G184">
        <v>1</v>
      </c>
    </row>
    <row r="185" spans="1:7" x14ac:dyDescent="0.4">
      <c r="A185" s="43">
        <v>45110</v>
      </c>
      <c r="B185" t="s">
        <v>62</v>
      </c>
      <c r="D185" t="s">
        <v>68</v>
      </c>
    </row>
    <row r="186" spans="1:7" x14ac:dyDescent="0.4">
      <c r="A186" s="43">
        <v>45111</v>
      </c>
      <c r="B186" t="s">
        <v>63</v>
      </c>
      <c r="D186" t="s">
        <v>68</v>
      </c>
    </row>
    <row r="187" spans="1:7" x14ac:dyDescent="0.4">
      <c r="A187" s="43">
        <v>45112</v>
      </c>
      <c r="B187" t="s">
        <v>64</v>
      </c>
      <c r="D187" t="s">
        <v>68</v>
      </c>
    </row>
    <row r="188" spans="1:7" x14ac:dyDescent="0.4">
      <c r="A188" s="43">
        <v>45113</v>
      </c>
      <c r="B188" t="s">
        <v>65</v>
      </c>
      <c r="D188" t="s">
        <v>68</v>
      </c>
    </row>
    <row r="189" spans="1:7" x14ac:dyDescent="0.4">
      <c r="A189" s="43">
        <v>45114</v>
      </c>
      <c r="B189" t="s">
        <v>66</v>
      </c>
      <c r="D189" t="s">
        <v>68</v>
      </c>
    </row>
    <row r="190" spans="1:7" x14ac:dyDescent="0.4">
      <c r="A190" s="43">
        <v>45115</v>
      </c>
      <c r="B190" t="s">
        <v>67</v>
      </c>
      <c r="D190" t="s">
        <v>68</v>
      </c>
      <c r="F190">
        <v>1</v>
      </c>
      <c r="G190">
        <v>1</v>
      </c>
    </row>
    <row r="191" spans="1:7" x14ac:dyDescent="0.4">
      <c r="A191" s="43">
        <v>45116</v>
      </c>
      <c r="B191" t="s">
        <v>60</v>
      </c>
      <c r="D191" t="s">
        <v>68</v>
      </c>
      <c r="G191">
        <v>1</v>
      </c>
    </row>
    <row r="192" spans="1:7" x14ac:dyDescent="0.4">
      <c r="A192" s="43">
        <v>45117</v>
      </c>
      <c r="B192" t="s">
        <v>62</v>
      </c>
      <c r="D192" t="s">
        <v>68</v>
      </c>
    </row>
    <row r="193" spans="1:7" x14ac:dyDescent="0.4">
      <c r="A193" s="43">
        <v>45118</v>
      </c>
      <c r="B193" t="s">
        <v>63</v>
      </c>
      <c r="D193" t="s">
        <v>68</v>
      </c>
    </row>
    <row r="194" spans="1:7" x14ac:dyDescent="0.4">
      <c r="A194" s="43">
        <v>45119</v>
      </c>
      <c r="B194" t="s">
        <v>64</v>
      </c>
      <c r="D194" t="s">
        <v>68</v>
      </c>
    </row>
    <row r="195" spans="1:7" x14ac:dyDescent="0.4">
      <c r="A195" s="43">
        <v>45120</v>
      </c>
      <c r="B195" t="s">
        <v>65</v>
      </c>
      <c r="D195" t="s">
        <v>68</v>
      </c>
    </row>
    <row r="196" spans="1:7" x14ac:dyDescent="0.4">
      <c r="A196" s="43">
        <v>45121</v>
      </c>
      <c r="B196" t="s">
        <v>66</v>
      </c>
      <c r="D196" t="s">
        <v>68</v>
      </c>
    </row>
    <row r="197" spans="1:7" x14ac:dyDescent="0.4">
      <c r="A197" s="43">
        <v>45122</v>
      </c>
      <c r="B197" t="s">
        <v>67</v>
      </c>
      <c r="D197" t="s">
        <v>68</v>
      </c>
      <c r="F197">
        <v>1</v>
      </c>
      <c r="G197">
        <v>1</v>
      </c>
    </row>
    <row r="198" spans="1:7" x14ac:dyDescent="0.4">
      <c r="A198" s="43">
        <v>45123</v>
      </c>
      <c r="B198" t="s">
        <v>60</v>
      </c>
      <c r="D198" t="s">
        <v>68</v>
      </c>
      <c r="F198">
        <v>1</v>
      </c>
      <c r="G198">
        <v>1</v>
      </c>
    </row>
    <row r="199" spans="1:7" x14ac:dyDescent="0.4">
      <c r="A199" s="43">
        <v>45124</v>
      </c>
      <c r="B199" t="s">
        <v>62</v>
      </c>
      <c r="C199" t="s">
        <v>56</v>
      </c>
      <c r="D199" t="s">
        <v>68</v>
      </c>
      <c r="G199">
        <v>1</v>
      </c>
    </row>
    <row r="200" spans="1:7" x14ac:dyDescent="0.4">
      <c r="A200" s="43">
        <v>45125</v>
      </c>
      <c r="B200" t="s">
        <v>63</v>
      </c>
      <c r="D200" t="s">
        <v>68</v>
      </c>
    </row>
    <row r="201" spans="1:7" x14ac:dyDescent="0.4">
      <c r="A201" s="43">
        <v>45126</v>
      </c>
      <c r="B201" t="s">
        <v>64</v>
      </c>
      <c r="D201" t="s">
        <v>68</v>
      </c>
    </row>
    <row r="202" spans="1:7" x14ac:dyDescent="0.4">
      <c r="A202" s="43">
        <v>45127</v>
      </c>
      <c r="B202" t="s">
        <v>65</v>
      </c>
      <c r="D202" t="s">
        <v>68</v>
      </c>
    </row>
    <row r="203" spans="1:7" x14ac:dyDescent="0.4">
      <c r="A203" s="43">
        <v>45128</v>
      </c>
      <c r="B203" t="s">
        <v>66</v>
      </c>
      <c r="D203" t="s">
        <v>68</v>
      </c>
    </row>
    <row r="204" spans="1:7" x14ac:dyDescent="0.4">
      <c r="A204" s="43">
        <v>45129</v>
      </c>
      <c r="B204" t="s">
        <v>67</v>
      </c>
      <c r="D204" t="s">
        <v>68</v>
      </c>
      <c r="F204">
        <v>1</v>
      </c>
      <c r="G204">
        <v>1</v>
      </c>
    </row>
    <row r="205" spans="1:7" x14ac:dyDescent="0.4">
      <c r="A205" s="43">
        <v>45130</v>
      </c>
      <c r="B205" t="s">
        <v>60</v>
      </c>
      <c r="D205" t="s">
        <v>68</v>
      </c>
      <c r="G205">
        <v>1</v>
      </c>
    </row>
    <row r="206" spans="1:7" x14ac:dyDescent="0.4">
      <c r="A206" s="43">
        <v>45131</v>
      </c>
      <c r="B206" t="s">
        <v>62</v>
      </c>
      <c r="D206" t="s">
        <v>68</v>
      </c>
    </row>
    <row r="207" spans="1:7" x14ac:dyDescent="0.4">
      <c r="A207" s="43">
        <v>45132</v>
      </c>
      <c r="B207" t="s">
        <v>63</v>
      </c>
      <c r="D207" t="s">
        <v>68</v>
      </c>
    </row>
    <row r="208" spans="1:7" x14ac:dyDescent="0.4">
      <c r="A208" s="43">
        <v>45133</v>
      </c>
      <c r="B208" t="s">
        <v>64</v>
      </c>
      <c r="D208" t="s">
        <v>68</v>
      </c>
    </row>
    <row r="209" spans="1:7" x14ac:dyDescent="0.4">
      <c r="A209" s="43">
        <v>45134</v>
      </c>
      <c r="B209" t="s">
        <v>65</v>
      </c>
      <c r="D209" t="s">
        <v>68</v>
      </c>
    </row>
    <row r="210" spans="1:7" x14ac:dyDescent="0.4">
      <c r="A210" s="43">
        <v>45135</v>
      </c>
      <c r="B210" t="s">
        <v>66</v>
      </c>
      <c r="D210" t="s">
        <v>68</v>
      </c>
    </row>
    <row r="211" spans="1:7" x14ac:dyDescent="0.4">
      <c r="A211" s="43">
        <v>45136</v>
      </c>
      <c r="B211" t="s">
        <v>67</v>
      </c>
      <c r="D211" t="s">
        <v>68</v>
      </c>
      <c r="F211">
        <v>1</v>
      </c>
      <c r="G211">
        <v>1</v>
      </c>
    </row>
    <row r="212" spans="1:7" x14ac:dyDescent="0.4">
      <c r="A212" s="43">
        <v>45137</v>
      </c>
      <c r="B212" t="s">
        <v>60</v>
      </c>
      <c r="D212" t="s">
        <v>68</v>
      </c>
      <c r="G212">
        <v>1</v>
      </c>
    </row>
    <row r="213" spans="1:7" x14ac:dyDescent="0.4">
      <c r="A213" s="43">
        <v>45138</v>
      </c>
      <c r="B213" t="s">
        <v>62</v>
      </c>
      <c r="D213" t="s">
        <v>68</v>
      </c>
    </row>
    <row r="214" spans="1:7" x14ac:dyDescent="0.4">
      <c r="A214" s="43">
        <v>45139</v>
      </c>
      <c r="B214" t="s">
        <v>63</v>
      </c>
      <c r="D214" t="s">
        <v>68</v>
      </c>
    </row>
    <row r="215" spans="1:7" x14ac:dyDescent="0.4">
      <c r="A215" s="43">
        <v>45140</v>
      </c>
      <c r="B215" t="s">
        <v>64</v>
      </c>
      <c r="D215" t="s">
        <v>68</v>
      </c>
    </row>
    <row r="216" spans="1:7" x14ac:dyDescent="0.4">
      <c r="A216" s="43">
        <v>45141</v>
      </c>
      <c r="B216" t="s">
        <v>65</v>
      </c>
      <c r="D216" t="s">
        <v>68</v>
      </c>
    </row>
    <row r="217" spans="1:7" x14ac:dyDescent="0.4">
      <c r="A217" s="43">
        <v>45142</v>
      </c>
      <c r="B217" t="s">
        <v>66</v>
      </c>
      <c r="D217" t="s">
        <v>68</v>
      </c>
    </row>
    <row r="218" spans="1:7" x14ac:dyDescent="0.4">
      <c r="A218" s="43">
        <v>45143</v>
      </c>
      <c r="B218" t="s">
        <v>67</v>
      </c>
      <c r="D218" t="s">
        <v>68</v>
      </c>
      <c r="F218">
        <v>1</v>
      </c>
      <c r="G218">
        <v>1</v>
      </c>
    </row>
    <row r="219" spans="1:7" x14ac:dyDescent="0.4">
      <c r="A219" s="43">
        <v>45144</v>
      </c>
      <c r="B219" t="s">
        <v>60</v>
      </c>
      <c r="D219" t="s">
        <v>68</v>
      </c>
      <c r="G219">
        <v>1</v>
      </c>
    </row>
    <row r="220" spans="1:7" x14ac:dyDescent="0.4">
      <c r="A220" s="43">
        <v>45145</v>
      </c>
      <c r="B220" t="s">
        <v>62</v>
      </c>
      <c r="D220" t="s">
        <v>68</v>
      </c>
    </row>
    <row r="221" spans="1:7" x14ac:dyDescent="0.4">
      <c r="A221" s="43">
        <v>45146</v>
      </c>
      <c r="B221" t="s">
        <v>63</v>
      </c>
      <c r="D221" t="s">
        <v>68</v>
      </c>
    </row>
    <row r="222" spans="1:7" x14ac:dyDescent="0.4">
      <c r="A222" s="43">
        <v>45147</v>
      </c>
      <c r="B222" t="s">
        <v>64</v>
      </c>
      <c r="D222" t="s">
        <v>68</v>
      </c>
    </row>
    <row r="223" spans="1:7" x14ac:dyDescent="0.4">
      <c r="A223" s="43">
        <v>45148</v>
      </c>
      <c r="B223" t="s">
        <v>65</v>
      </c>
      <c r="D223" t="s">
        <v>68</v>
      </c>
      <c r="F223" s="44"/>
    </row>
    <row r="224" spans="1:7" x14ac:dyDescent="0.4">
      <c r="A224" s="43">
        <v>45149</v>
      </c>
      <c r="B224" t="s">
        <v>66</v>
      </c>
      <c r="C224" t="s">
        <v>56</v>
      </c>
      <c r="D224" t="s">
        <v>68</v>
      </c>
      <c r="F224" s="44">
        <v>1</v>
      </c>
      <c r="G224">
        <v>1</v>
      </c>
    </row>
    <row r="225" spans="1:7" x14ac:dyDescent="0.4">
      <c r="A225" s="43">
        <v>45150</v>
      </c>
      <c r="B225" t="s">
        <v>67</v>
      </c>
      <c r="D225" t="s">
        <v>68</v>
      </c>
      <c r="F225">
        <v>1</v>
      </c>
      <c r="G225">
        <v>1</v>
      </c>
    </row>
    <row r="226" spans="1:7" x14ac:dyDescent="0.4">
      <c r="A226" s="43">
        <v>45151</v>
      </c>
      <c r="B226" t="s">
        <v>60</v>
      </c>
      <c r="D226" t="s">
        <v>68</v>
      </c>
      <c r="G226">
        <v>1</v>
      </c>
    </row>
    <row r="227" spans="1:7" x14ac:dyDescent="0.4">
      <c r="A227" s="43">
        <v>45152</v>
      </c>
      <c r="B227" t="s">
        <v>62</v>
      </c>
      <c r="D227" t="s">
        <v>68</v>
      </c>
    </row>
    <row r="228" spans="1:7" x14ac:dyDescent="0.4">
      <c r="A228" s="43">
        <v>45153</v>
      </c>
      <c r="B228" t="s">
        <v>63</v>
      </c>
      <c r="D228" t="s">
        <v>68</v>
      </c>
    </row>
    <row r="229" spans="1:7" x14ac:dyDescent="0.4">
      <c r="A229" s="43">
        <v>45154</v>
      </c>
      <c r="B229" t="s">
        <v>64</v>
      </c>
      <c r="D229" t="s">
        <v>68</v>
      </c>
    </row>
    <row r="230" spans="1:7" x14ac:dyDescent="0.4">
      <c r="A230" s="43">
        <v>45155</v>
      </c>
      <c r="B230" t="s">
        <v>65</v>
      </c>
      <c r="D230" t="s">
        <v>68</v>
      </c>
    </row>
    <row r="231" spans="1:7" x14ac:dyDescent="0.4">
      <c r="A231" s="43">
        <v>45156</v>
      </c>
      <c r="B231" t="s">
        <v>66</v>
      </c>
      <c r="D231" t="s">
        <v>68</v>
      </c>
    </row>
    <row r="232" spans="1:7" x14ac:dyDescent="0.4">
      <c r="A232" s="43">
        <v>45157</v>
      </c>
      <c r="B232" t="s">
        <v>67</v>
      </c>
      <c r="D232" t="s">
        <v>68</v>
      </c>
      <c r="F232">
        <v>1</v>
      </c>
      <c r="G232">
        <v>1</v>
      </c>
    </row>
    <row r="233" spans="1:7" x14ac:dyDescent="0.4">
      <c r="A233" s="43">
        <v>45158</v>
      </c>
      <c r="B233" t="s">
        <v>60</v>
      </c>
      <c r="D233" t="s">
        <v>68</v>
      </c>
      <c r="G233">
        <v>1</v>
      </c>
    </row>
    <row r="234" spans="1:7" x14ac:dyDescent="0.4">
      <c r="A234" s="43">
        <v>45159</v>
      </c>
      <c r="B234" t="s">
        <v>62</v>
      </c>
      <c r="D234" t="s">
        <v>68</v>
      </c>
    </row>
    <row r="235" spans="1:7" x14ac:dyDescent="0.4">
      <c r="A235" s="43">
        <v>45160</v>
      </c>
      <c r="B235" t="s">
        <v>63</v>
      </c>
      <c r="D235" t="s">
        <v>68</v>
      </c>
    </row>
    <row r="236" spans="1:7" x14ac:dyDescent="0.4">
      <c r="A236" s="43">
        <v>45161</v>
      </c>
      <c r="B236" t="s">
        <v>64</v>
      </c>
      <c r="D236" t="s">
        <v>68</v>
      </c>
    </row>
    <row r="237" spans="1:7" x14ac:dyDescent="0.4">
      <c r="A237" s="43">
        <v>45162</v>
      </c>
      <c r="B237" t="s">
        <v>65</v>
      </c>
      <c r="D237" t="s">
        <v>68</v>
      </c>
    </row>
    <row r="238" spans="1:7" x14ac:dyDescent="0.4">
      <c r="A238" s="43">
        <v>45163</v>
      </c>
      <c r="B238" t="s">
        <v>66</v>
      </c>
      <c r="D238" t="s">
        <v>68</v>
      </c>
    </row>
    <row r="239" spans="1:7" x14ac:dyDescent="0.4">
      <c r="A239" s="43">
        <v>45164</v>
      </c>
      <c r="B239" t="s">
        <v>67</v>
      </c>
      <c r="D239" t="s">
        <v>68</v>
      </c>
      <c r="F239">
        <v>1</v>
      </c>
      <c r="G239">
        <v>1</v>
      </c>
    </row>
    <row r="240" spans="1:7" x14ac:dyDescent="0.4">
      <c r="A240" s="43">
        <v>45165</v>
      </c>
      <c r="B240" t="s">
        <v>60</v>
      </c>
      <c r="D240" t="s">
        <v>68</v>
      </c>
      <c r="G240">
        <v>1</v>
      </c>
    </row>
    <row r="241" spans="1:7" x14ac:dyDescent="0.4">
      <c r="A241" s="43">
        <v>45166</v>
      </c>
      <c r="B241" t="s">
        <v>62</v>
      </c>
      <c r="D241" t="s">
        <v>68</v>
      </c>
    </row>
    <row r="242" spans="1:7" x14ac:dyDescent="0.4">
      <c r="A242" s="43">
        <v>45167</v>
      </c>
      <c r="B242" t="s">
        <v>63</v>
      </c>
      <c r="D242" t="s">
        <v>68</v>
      </c>
    </row>
    <row r="243" spans="1:7" x14ac:dyDescent="0.4">
      <c r="A243" s="43">
        <v>45168</v>
      </c>
      <c r="B243" t="s">
        <v>64</v>
      </c>
      <c r="D243" t="s">
        <v>68</v>
      </c>
    </row>
    <row r="244" spans="1:7" x14ac:dyDescent="0.4">
      <c r="A244" s="43">
        <v>45169</v>
      </c>
      <c r="B244" t="s">
        <v>65</v>
      </c>
      <c r="D244" t="s">
        <v>68</v>
      </c>
    </row>
    <row r="245" spans="1:7" x14ac:dyDescent="0.4">
      <c r="A245" s="43">
        <v>45170</v>
      </c>
      <c r="B245" t="s">
        <v>66</v>
      </c>
      <c r="D245" t="s">
        <v>68</v>
      </c>
    </row>
    <row r="246" spans="1:7" x14ac:dyDescent="0.4">
      <c r="A246" s="43">
        <v>45171</v>
      </c>
      <c r="B246" t="s">
        <v>67</v>
      </c>
      <c r="D246" t="s">
        <v>68</v>
      </c>
      <c r="F246">
        <v>1</v>
      </c>
      <c r="G246">
        <v>1</v>
      </c>
    </row>
    <row r="247" spans="1:7" x14ac:dyDescent="0.4">
      <c r="A247" s="43">
        <v>45172</v>
      </c>
      <c r="B247" t="s">
        <v>60</v>
      </c>
      <c r="D247" t="s">
        <v>68</v>
      </c>
      <c r="G247">
        <v>1</v>
      </c>
    </row>
    <row r="248" spans="1:7" x14ac:dyDescent="0.4">
      <c r="A248" s="43">
        <v>45173</v>
      </c>
      <c r="B248" t="s">
        <v>62</v>
      </c>
      <c r="D248" t="s">
        <v>68</v>
      </c>
    </row>
    <row r="249" spans="1:7" x14ac:dyDescent="0.4">
      <c r="A249" s="43">
        <v>45174</v>
      </c>
      <c r="B249" t="s">
        <v>63</v>
      </c>
      <c r="D249" t="s">
        <v>68</v>
      </c>
    </row>
    <row r="250" spans="1:7" x14ac:dyDescent="0.4">
      <c r="A250" s="43">
        <v>45175</v>
      </c>
      <c r="B250" t="s">
        <v>64</v>
      </c>
      <c r="D250" t="s">
        <v>68</v>
      </c>
    </row>
    <row r="251" spans="1:7" x14ac:dyDescent="0.4">
      <c r="A251" s="43">
        <v>45176</v>
      </c>
      <c r="B251" t="s">
        <v>65</v>
      </c>
      <c r="D251" t="s">
        <v>68</v>
      </c>
    </row>
    <row r="252" spans="1:7" x14ac:dyDescent="0.4">
      <c r="A252" s="43">
        <v>45177</v>
      </c>
      <c r="B252" t="s">
        <v>66</v>
      </c>
      <c r="D252" t="s">
        <v>68</v>
      </c>
    </row>
    <row r="253" spans="1:7" x14ac:dyDescent="0.4">
      <c r="A253" s="43">
        <v>45178</v>
      </c>
      <c r="B253" t="s">
        <v>67</v>
      </c>
      <c r="D253" t="s">
        <v>68</v>
      </c>
      <c r="F253">
        <v>1</v>
      </c>
      <c r="G253">
        <v>1</v>
      </c>
    </row>
    <row r="254" spans="1:7" x14ac:dyDescent="0.4">
      <c r="A254" s="43">
        <v>45179</v>
      </c>
      <c r="B254" t="s">
        <v>60</v>
      </c>
      <c r="D254" t="s">
        <v>68</v>
      </c>
      <c r="G254">
        <v>1</v>
      </c>
    </row>
    <row r="255" spans="1:7" x14ac:dyDescent="0.4">
      <c r="A255" s="43">
        <v>45180</v>
      </c>
      <c r="B255" t="s">
        <v>62</v>
      </c>
      <c r="D255" t="s">
        <v>68</v>
      </c>
    </row>
    <row r="256" spans="1:7" x14ac:dyDescent="0.4">
      <c r="A256" s="43">
        <v>45181</v>
      </c>
      <c r="B256" t="s">
        <v>63</v>
      </c>
      <c r="D256" t="s">
        <v>68</v>
      </c>
    </row>
    <row r="257" spans="1:7" x14ac:dyDescent="0.4">
      <c r="A257" s="43">
        <v>45182</v>
      </c>
      <c r="B257" t="s">
        <v>64</v>
      </c>
      <c r="D257" t="s">
        <v>68</v>
      </c>
    </row>
    <row r="258" spans="1:7" x14ac:dyDescent="0.4">
      <c r="A258" s="43">
        <v>45183</v>
      </c>
      <c r="B258" t="s">
        <v>65</v>
      </c>
      <c r="D258" t="s">
        <v>68</v>
      </c>
    </row>
    <row r="259" spans="1:7" x14ac:dyDescent="0.4">
      <c r="A259" s="43">
        <v>45184</v>
      </c>
      <c r="B259" t="s">
        <v>66</v>
      </c>
      <c r="D259" t="s">
        <v>68</v>
      </c>
    </row>
    <row r="260" spans="1:7" x14ac:dyDescent="0.4">
      <c r="A260" s="43">
        <v>45185</v>
      </c>
      <c r="B260" t="s">
        <v>67</v>
      </c>
      <c r="D260" t="s">
        <v>68</v>
      </c>
      <c r="F260">
        <v>1</v>
      </c>
      <c r="G260">
        <v>1</v>
      </c>
    </row>
    <row r="261" spans="1:7" x14ac:dyDescent="0.4">
      <c r="A261" s="43">
        <v>45186</v>
      </c>
      <c r="B261" t="s">
        <v>60</v>
      </c>
      <c r="D261" t="s">
        <v>68</v>
      </c>
      <c r="F261">
        <v>1</v>
      </c>
      <c r="G261">
        <v>1</v>
      </c>
    </row>
    <row r="262" spans="1:7" x14ac:dyDescent="0.4">
      <c r="A262" s="43">
        <v>45187</v>
      </c>
      <c r="B262" t="s">
        <v>62</v>
      </c>
      <c r="C262" t="s">
        <v>56</v>
      </c>
      <c r="D262" t="s">
        <v>68</v>
      </c>
      <c r="G262">
        <v>1</v>
      </c>
    </row>
    <row r="263" spans="1:7" x14ac:dyDescent="0.4">
      <c r="A263" s="43">
        <v>45188</v>
      </c>
      <c r="B263" t="s">
        <v>63</v>
      </c>
      <c r="D263" t="s">
        <v>68</v>
      </c>
    </row>
    <row r="264" spans="1:7" x14ac:dyDescent="0.4">
      <c r="A264" s="43">
        <v>45189</v>
      </c>
      <c r="B264" t="s">
        <v>64</v>
      </c>
      <c r="D264" t="s">
        <v>68</v>
      </c>
    </row>
    <row r="265" spans="1:7" x14ac:dyDescent="0.4">
      <c r="A265" s="43">
        <v>45190</v>
      </c>
      <c r="B265" t="s">
        <v>65</v>
      </c>
      <c r="D265" t="s">
        <v>68</v>
      </c>
    </row>
    <row r="266" spans="1:7" x14ac:dyDescent="0.4">
      <c r="A266" s="43">
        <v>45191</v>
      </c>
      <c r="B266" t="s">
        <v>66</v>
      </c>
      <c r="D266" t="s">
        <v>68</v>
      </c>
      <c r="F266" s="44"/>
    </row>
    <row r="267" spans="1:7" x14ac:dyDescent="0.4">
      <c r="A267" s="43">
        <v>45192</v>
      </c>
      <c r="B267" t="s">
        <v>67</v>
      </c>
      <c r="C267" t="s">
        <v>56</v>
      </c>
      <c r="D267" t="s">
        <v>68</v>
      </c>
      <c r="F267">
        <v>1</v>
      </c>
      <c r="G267">
        <v>1</v>
      </c>
    </row>
    <row r="268" spans="1:7" x14ac:dyDescent="0.4">
      <c r="A268" s="43">
        <v>45193</v>
      </c>
      <c r="B268" t="s">
        <v>60</v>
      </c>
      <c r="D268" t="s">
        <v>68</v>
      </c>
      <c r="G268">
        <v>1</v>
      </c>
    </row>
    <row r="269" spans="1:7" x14ac:dyDescent="0.4">
      <c r="A269" s="43">
        <v>45194</v>
      </c>
      <c r="B269" t="s">
        <v>62</v>
      </c>
      <c r="D269" t="s">
        <v>68</v>
      </c>
    </row>
    <row r="270" spans="1:7" x14ac:dyDescent="0.4">
      <c r="A270" s="43">
        <v>45195</v>
      </c>
      <c r="B270" t="s">
        <v>63</v>
      </c>
      <c r="D270" t="s">
        <v>68</v>
      </c>
    </row>
    <row r="271" spans="1:7" x14ac:dyDescent="0.4">
      <c r="A271" s="43">
        <v>45196</v>
      </c>
      <c r="B271" t="s">
        <v>64</v>
      </c>
      <c r="D271" t="s">
        <v>68</v>
      </c>
    </row>
    <row r="272" spans="1:7" x14ac:dyDescent="0.4">
      <c r="A272" s="43">
        <v>45197</v>
      </c>
      <c r="B272" t="s">
        <v>65</v>
      </c>
      <c r="D272" t="s">
        <v>68</v>
      </c>
    </row>
    <row r="273" spans="1:7" x14ac:dyDescent="0.4">
      <c r="A273" s="43">
        <v>45198</v>
      </c>
      <c r="B273" t="s">
        <v>66</v>
      </c>
      <c r="D273" t="s">
        <v>68</v>
      </c>
    </row>
    <row r="274" spans="1:7" x14ac:dyDescent="0.4">
      <c r="A274" s="43">
        <v>45199</v>
      </c>
      <c r="B274" t="s">
        <v>67</v>
      </c>
      <c r="D274" t="s">
        <v>68</v>
      </c>
      <c r="F274">
        <v>1</v>
      </c>
      <c r="G274">
        <v>1</v>
      </c>
    </row>
    <row r="275" spans="1:7" x14ac:dyDescent="0.4">
      <c r="A275" s="43">
        <v>45200</v>
      </c>
      <c r="B275" t="s">
        <v>60</v>
      </c>
      <c r="D275" t="s">
        <v>68</v>
      </c>
      <c r="F275" s="44"/>
      <c r="G275">
        <v>1</v>
      </c>
    </row>
  </sheetData>
  <autoFilter ref="A1:G275" xr:uid="{00000000-0009-0000-0000-000002000000}"/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89"/>
  <sheetViews>
    <sheetView topLeftCell="D1" workbookViewId="0">
      <pane ySplit="1" topLeftCell="A2" activePane="bottomLeft" state="frozen"/>
      <selection activeCell="A2" sqref="A2"/>
      <selection pane="bottomLeft" activeCell="A2" sqref="A2"/>
    </sheetView>
  </sheetViews>
  <sheetFormatPr defaultRowHeight="18.75" x14ac:dyDescent="0.4"/>
  <cols>
    <col min="1" max="1" width="14.375" style="45" bestFit="1" customWidth="1"/>
    <col min="2" max="2" width="14.375" style="45" customWidth="1"/>
    <col min="3" max="3" width="10.375" bestFit="1" customWidth="1"/>
    <col min="4" max="4" width="10.375" customWidth="1"/>
    <col min="11" max="11" width="13" bestFit="1" customWidth="1"/>
    <col min="12" max="12" width="11.375" style="47" bestFit="1" customWidth="1"/>
    <col min="13" max="13" width="8.625" style="46" bestFit="1" customWidth="1"/>
    <col min="15" max="15" width="15.125" bestFit="1" customWidth="1"/>
    <col min="16" max="16" width="11.375" style="43" bestFit="1" customWidth="1"/>
    <col min="17" max="17" width="8.625" style="46" bestFit="1" customWidth="1"/>
  </cols>
  <sheetData>
    <row r="1" spans="1:27" x14ac:dyDescent="0.4">
      <c r="A1" s="45" t="s">
        <v>69</v>
      </c>
      <c r="B1" t="s">
        <v>70</v>
      </c>
      <c r="C1" t="s">
        <v>71</v>
      </c>
      <c r="E1" t="s">
        <v>72</v>
      </c>
      <c r="F1" t="s">
        <v>73</v>
      </c>
      <c r="H1" t="s">
        <v>74</v>
      </c>
      <c r="I1">
        <v>1</v>
      </c>
      <c r="K1" s="46" t="s">
        <v>75</v>
      </c>
      <c r="L1" s="47">
        <v>44927</v>
      </c>
      <c r="M1" s="46" t="str">
        <f t="shared" ref="M1:M43" si="0">VLOOKUP(L1,曜日表示,4,FALSE)</f>
        <v>(日・対象外)</v>
      </c>
      <c r="O1" s="46" t="s">
        <v>76</v>
      </c>
      <c r="P1" s="43">
        <v>44927</v>
      </c>
      <c r="Q1" s="46" t="str">
        <f t="shared" ref="Q1:Q24" si="1">VLOOKUP(P1,曜日表示,4,FALSE)</f>
        <v>(日・対象外)</v>
      </c>
      <c r="S1" t="s">
        <v>77</v>
      </c>
      <c r="T1" t="s">
        <v>73</v>
      </c>
      <c r="V1" s="83" t="s">
        <v>11</v>
      </c>
      <c r="W1">
        <v>2023</v>
      </c>
      <c r="X1" s="83" t="s">
        <v>42</v>
      </c>
      <c r="Y1">
        <v>3</v>
      </c>
      <c r="Z1" s="83" t="s">
        <v>13</v>
      </c>
      <c r="AA1">
        <v>1</v>
      </c>
    </row>
    <row r="2" spans="1:27" x14ac:dyDescent="0.4">
      <c r="A2" s="45" t="s">
        <v>78</v>
      </c>
      <c r="C2" t="s">
        <v>79</v>
      </c>
      <c r="I2">
        <v>2</v>
      </c>
      <c r="L2" s="47">
        <v>44933</v>
      </c>
      <c r="M2" s="46" t="str">
        <f t="shared" si="0"/>
        <v>(土・対象外)</v>
      </c>
      <c r="P2" s="43">
        <v>44928</v>
      </c>
      <c r="Q2" s="46" t="str">
        <f t="shared" si="1"/>
        <v>(月・対象外)</v>
      </c>
      <c r="T2" t="s">
        <v>80</v>
      </c>
      <c r="Y2">
        <v>4</v>
      </c>
      <c r="AA2">
        <v>2</v>
      </c>
    </row>
    <row r="3" spans="1:27" x14ac:dyDescent="0.4">
      <c r="A3" s="45" t="s">
        <v>81</v>
      </c>
      <c r="C3" t="s">
        <v>82</v>
      </c>
      <c r="I3">
        <v>3</v>
      </c>
      <c r="L3" s="47">
        <v>44934</v>
      </c>
      <c r="M3" s="46" t="str">
        <f t="shared" si="0"/>
        <v>(日・対象外)</v>
      </c>
      <c r="P3" s="43">
        <v>44933</v>
      </c>
      <c r="Q3" s="46" t="str">
        <f t="shared" si="1"/>
        <v>(土・対象外)</v>
      </c>
      <c r="Y3">
        <v>5</v>
      </c>
      <c r="AA3">
        <v>3</v>
      </c>
    </row>
    <row r="4" spans="1:27" x14ac:dyDescent="0.4">
      <c r="A4" s="45" t="s">
        <v>83</v>
      </c>
      <c r="C4" t="s">
        <v>84</v>
      </c>
      <c r="I4">
        <v>4</v>
      </c>
      <c r="L4" s="47">
        <v>44940</v>
      </c>
      <c r="M4" s="46" t="str">
        <f t="shared" si="0"/>
        <v>期間外</v>
      </c>
      <c r="P4" s="43">
        <v>44934</v>
      </c>
      <c r="Q4" s="46" t="str">
        <f t="shared" si="1"/>
        <v>(日・対象外)</v>
      </c>
      <c r="Y4">
        <v>6</v>
      </c>
      <c r="AA4">
        <v>4</v>
      </c>
    </row>
    <row r="5" spans="1:27" x14ac:dyDescent="0.4">
      <c r="A5" s="45" t="s">
        <v>85</v>
      </c>
      <c r="C5" t="s">
        <v>86</v>
      </c>
      <c r="I5">
        <v>5</v>
      </c>
      <c r="L5" s="47">
        <v>44947</v>
      </c>
      <c r="M5" s="46" t="str">
        <f t="shared" si="0"/>
        <v>期間外</v>
      </c>
      <c r="P5" s="43">
        <v>44935</v>
      </c>
      <c r="Q5" s="46" t="str">
        <f t="shared" si="1"/>
        <v>(月・対象外)</v>
      </c>
      <c r="AA5">
        <v>5</v>
      </c>
    </row>
    <row r="6" spans="1:27" x14ac:dyDescent="0.4">
      <c r="A6" s="45" t="s">
        <v>87</v>
      </c>
      <c r="C6" t="s">
        <v>88</v>
      </c>
      <c r="I6">
        <v>6</v>
      </c>
      <c r="L6" s="47">
        <v>44954</v>
      </c>
      <c r="M6" s="46" t="str">
        <f t="shared" si="0"/>
        <v>期間外</v>
      </c>
      <c r="P6" s="43">
        <v>44940</v>
      </c>
      <c r="Q6" s="46" t="str">
        <f t="shared" si="1"/>
        <v>期間外</v>
      </c>
      <c r="AA6">
        <v>6</v>
      </c>
    </row>
    <row r="7" spans="1:27" x14ac:dyDescent="0.4">
      <c r="A7" s="45" t="s">
        <v>89</v>
      </c>
      <c r="C7" t="s">
        <v>90</v>
      </c>
      <c r="I7">
        <v>7</v>
      </c>
      <c r="L7" s="47">
        <v>44961</v>
      </c>
      <c r="M7" s="46" t="str">
        <f t="shared" si="0"/>
        <v>期間外</v>
      </c>
      <c r="P7" s="43">
        <v>44941</v>
      </c>
      <c r="Q7" s="46" t="str">
        <f t="shared" si="1"/>
        <v>期間外</v>
      </c>
      <c r="AA7">
        <v>7</v>
      </c>
    </row>
    <row r="8" spans="1:27" x14ac:dyDescent="0.4">
      <c r="A8" s="45" t="s">
        <v>91</v>
      </c>
      <c r="C8" t="s">
        <v>92</v>
      </c>
      <c r="L8" s="47">
        <v>44968</v>
      </c>
      <c r="M8" s="46" t="str">
        <f t="shared" si="0"/>
        <v>期間外</v>
      </c>
      <c r="P8" s="43">
        <v>44947</v>
      </c>
      <c r="Q8" s="46" t="str">
        <f t="shared" si="1"/>
        <v>期間外</v>
      </c>
      <c r="AA8">
        <v>8</v>
      </c>
    </row>
    <row r="9" spans="1:27" x14ac:dyDescent="0.4">
      <c r="A9" s="45" t="s">
        <v>93</v>
      </c>
      <c r="C9" t="s">
        <v>94</v>
      </c>
      <c r="L9" s="47">
        <v>44975</v>
      </c>
      <c r="M9" s="46" t="str">
        <f t="shared" si="0"/>
        <v>期間外</v>
      </c>
      <c r="P9" s="43">
        <v>44948</v>
      </c>
      <c r="Q9" s="46" t="str">
        <f t="shared" si="1"/>
        <v>期間外</v>
      </c>
      <c r="AA9">
        <v>9</v>
      </c>
    </row>
    <row r="10" spans="1:27" x14ac:dyDescent="0.4">
      <c r="A10" s="45" t="s">
        <v>95</v>
      </c>
      <c r="C10" t="s">
        <v>96</v>
      </c>
      <c r="L10" s="47">
        <v>44982</v>
      </c>
      <c r="M10" s="46" t="str">
        <f t="shared" si="0"/>
        <v>期間外</v>
      </c>
      <c r="P10" s="43">
        <v>44954</v>
      </c>
      <c r="Q10" s="46" t="str">
        <f t="shared" si="1"/>
        <v>期間外</v>
      </c>
      <c r="AA10">
        <v>10</v>
      </c>
    </row>
    <row r="11" spans="1:27" x14ac:dyDescent="0.4">
      <c r="A11" s="45" t="s">
        <v>97</v>
      </c>
      <c r="C11" t="s">
        <v>98</v>
      </c>
      <c r="L11" s="47">
        <v>44989</v>
      </c>
      <c r="M11" s="46" t="str">
        <f t="shared" si="0"/>
        <v>期間外</v>
      </c>
      <c r="P11" s="43">
        <v>44955</v>
      </c>
      <c r="Q11" s="46" t="str">
        <f t="shared" si="1"/>
        <v>期間外</v>
      </c>
      <c r="AA11">
        <v>11</v>
      </c>
    </row>
    <row r="12" spans="1:27" x14ac:dyDescent="0.4">
      <c r="A12" s="45" t="s">
        <v>99</v>
      </c>
      <c r="C12" t="s">
        <v>100</v>
      </c>
      <c r="L12" s="48">
        <v>44996</v>
      </c>
      <c r="M12" s="46" t="str">
        <f t="shared" si="0"/>
        <v>期間外</v>
      </c>
      <c r="P12" s="43">
        <v>44961</v>
      </c>
      <c r="Q12" s="46" t="str">
        <f t="shared" si="1"/>
        <v>期間外</v>
      </c>
      <c r="AA12">
        <v>12</v>
      </c>
    </row>
    <row r="13" spans="1:27" x14ac:dyDescent="0.4">
      <c r="A13" s="45" t="s">
        <v>101</v>
      </c>
      <c r="C13" t="s">
        <v>102</v>
      </c>
      <c r="L13" s="47">
        <v>45003</v>
      </c>
      <c r="M13" s="46" t="str">
        <f t="shared" si="0"/>
        <v>期間外</v>
      </c>
      <c r="P13" s="43">
        <v>44962</v>
      </c>
      <c r="Q13" s="46" t="str">
        <f t="shared" si="1"/>
        <v>期間外</v>
      </c>
      <c r="AA13">
        <v>13</v>
      </c>
    </row>
    <row r="14" spans="1:27" x14ac:dyDescent="0.4">
      <c r="A14" s="45" t="s">
        <v>103</v>
      </c>
      <c r="C14" t="s">
        <v>104</v>
      </c>
      <c r="L14" s="47">
        <v>45010</v>
      </c>
      <c r="M14" s="46" t="str">
        <f t="shared" si="0"/>
        <v>期間外</v>
      </c>
      <c r="P14" s="43">
        <v>44968</v>
      </c>
      <c r="Q14" s="46" t="str">
        <f t="shared" si="1"/>
        <v>期間外</v>
      </c>
      <c r="AA14">
        <v>14</v>
      </c>
    </row>
    <row r="15" spans="1:27" x14ac:dyDescent="0.4">
      <c r="A15" s="45" t="s">
        <v>105</v>
      </c>
      <c r="C15" t="s">
        <v>106</v>
      </c>
      <c r="L15" s="47">
        <v>45017</v>
      </c>
      <c r="M15" s="46" t="str">
        <f t="shared" si="0"/>
        <v>(土)</v>
      </c>
      <c r="P15" s="43">
        <v>44969</v>
      </c>
      <c r="Q15" s="46" t="str">
        <f t="shared" si="1"/>
        <v>期間外</v>
      </c>
      <c r="AA15">
        <v>15</v>
      </c>
    </row>
    <row r="16" spans="1:27" x14ac:dyDescent="0.4">
      <c r="A16" s="45" t="s">
        <v>107</v>
      </c>
      <c r="C16" t="s">
        <v>108</v>
      </c>
      <c r="L16" s="47">
        <v>45024</v>
      </c>
      <c r="M16" s="46" t="str">
        <f t="shared" si="0"/>
        <v>(土)</v>
      </c>
      <c r="P16" s="43">
        <v>44975</v>
      </c>
      <c r="Q16" s="46" t="str">
        <f t="shared" si="1"/>
        <v>期間外</v>
      </c>
      <c r="AA16">
        <v>16</v>
      </c>
    </row>
    <row r="17" spans="1:27" x14ac:dyDescent="0.4">
      <c r="A17" s="45" t="s">
        <v>109</v>
      </c>
      <c r="C17" t="s">
        <v>110</v>
      </c>
      <c r="L17" s="48">
        <v>45031</v>
      </c>
      <c r="M17" s="46" t="str">
        <f t="shared" si="0"/>
        <v>(土)</v>
      </c>
      <c r="P17" s="43">
        <v>44976</v>
      </c>
      <c r="Q17" s="46" t="str">
        <f t="shared" si="1"/>
        <v>期間外</v>
      </c>
      <c r="AA17">
        <v>17</v>
      </c>
    </row>
    <row r="18" spans="1:27" x14ac:dyDescent="0.4">
      <c r="A18" s="45" t="s">
        <v>111</v>
      </c>
      <c r="C18" t="s">
        <v>112</v>
      </c>
      <c r="L18" s="47">
        <v>45038</v>
      </c>
      <c r="M18" s="46" t="str">
        <f t="shared" si="0"/>
        <v>(土)</v>
      </c>
      <c r="P18" s="43">
        <v>44980</v>
      </c>
      <c r="Q18" s="46" t="str">
        <f t="shared" si="1"/>
        <v>期間外</v>
      </c>
      <c r="AA18">
        <v>18</v>
      </c>
    </row>
    <row r="19" spans="1:27" x14ac:dyDescent="0.4">
      <c r="A19" s="45" t="s">
        <v>113</v>
      </c>
      <c r="C19" t="s">
        <v>114</v>
      </c>
      <c r="L19" s="47">
        <v>45045</v>
      </c>
      <c r="M19" s="46" t="str">
        <f t="shared" si="0"/>
        <v>対象外</v>
      </c>
      <c r="P19" s="43">
        <v>44982</v>
      </c>
      <c r="Q19" s="46" t="str">
        <f t="shared" si="1"/>
        <v>期間外</v>
      </c>
      <c r="AA19">
        <v>19</v>
      </c>
    </row>
    <row r="20" spans="1:27" x14ac:dyDescent="0.4">
      <c r="A20" s="45" t="s">
        <v>115</v>
      </c>
      <c r="C20" t="s">
        <v>116</v>
      </c>
      <c r="L20" s="47">
        <v>45049</v>
      </c>
      <c r="M20" s="46" t="str">
        <f t="shared" si="0"/>
        <v>対象外</v>
      </c>
      <c r="P20" s="43">
        <v>44983</v>
      </c>
      <c r="Q20" s="46" t="str">
        <f t="shared" si="1"/>
        <v>期間外</v>
      </c>
      <c r="AA20">
        <v>20</v>
      </c>
    </row>
    <row r="21" spans="1:27" x14ac:dyDescent="0.4">
      <c r="A21" s="45" t="s">
        <v>117</v>
      </c>
      <c r="C21" t="s">
        <v>118</v>
      </c>
      <c r="L21" s="47">
        <v>45050</v>
      </c>
      <c r="M21" s="46" t="str">
        <f t="shared" si="0"/>
        <v>対象外</v>
      </c>
      <c r="P21" s="43">
        <v>44989</v>
      </c>
      <c r="Q21" s="46" t="str">
        <f t="shared" si="1"/>
        <v>期間外</v>
      </c>
      <c r="AA21">
        <v>21</v>
      </c>
    </row>
    <row r="22" spans="1:27" x14ac:dyDescent="0.4">
      <c r="A22" s="45" t="s">
        <v>119</v>
      </c>
      <c r="C22" t="s">
        <v>120</v>
      </c>
      <c r="L22" s="47">
        <v>45051</v>
      </c>
      <c r="M22" s="46" t="str">
        <f t="shared" si="0"/>
        <v>対象外</v>
      </c>
      <c r="P22" s="43">
        <v>44990</v>
      </c>
      <c r="Q22" s="46" t="str">
        <f t="shared" si="1"/>
        <v>期間外</v>
      </c>
      <c r="AA22">
        <v>22</v>
      </c>
    </row>
    <row r="23" spans="1:27" x14ac:dyDescent="0.4">
      <c r="A23" s="45" t="s">
        <v>121</v>
      </c>
      <c r="C23" t="s">
        <v>122</v>
      </c>
      <c r="L23" s="47">
        <v>45052</v>
      </c>
      <c r="M23" s="46" t="str">
        <f t="shared" si="0"/>
        <v>対象外</v>
      </c>
      <c r="P23" s="43">
        <v>44996</v>
      </c>
      <c r="Q23" s="46" t="str">
        <f t="shared" si="1"/>
        <v>期間外</v>
      </c>
      <c r="AA23">
        <v>23</v>
      </c>
    </row>
    <row r="24" spans="1:27" x14ac:dyDescent="0.4">
      <c r="A24" s="45" t="s">
        <v>123</v>
      </c>
      <c r="C24" t="s">
        <v>124</v>
      </c>
      <c r="L24" s="47">
        <v>45059</v>
      </c>
      <c r="M24" s="46" t="str">
        <f t="shared" si="0"/>
        <v>(土)</v>
      </c>
      <c r="P24" s="43">
        <v>44997</v>
      </c>
      <c r="Q24" s="46" t="str">
        <f t="shared" si="1"/>
        <v>期間外</v>
      </c>
      <c r="AA24">
        <v>24</v>
      </c>
    </row>
    <row r="25" spans="1:27" x14ac:dyDescent="0.4">
      <c r="A25" s="45" t="s">
        <v>125</v>
      </c>
      <c r="C25" t="s">
        <v>126</v>
      </c>
      <c r="L25" s="47">
        <v>45066</v>
      </c>
      <c r="M25" s="46" t="str">
        <f t="shared" si="0"/>
        <v>(土)</v>
      </c>
      <c r="P25" s="43">
        <v>45003</v>
      </c>
      <c r="Q25" s="46" t="str">
        <f t="shared" ref="Q25:Q89" si="2">VLOOKUP(P25,曜日表示,4,FALSE)</f>
        <v>期間外</v>
      </c>
      <c r="AA25">
        <v>25</v>
      </c>
    </row>
    <row r="26" spans="1:27" x14ac:dyDescent="0.4">
      <c r="A26" s="45" t="s">
        <v>127</v>
      </c>
      <c r="C26" t="s">
        <v>128</v>
      </c>
      <c r="L26" s="47">
        <v>45073</v>
      </c>
      <c r="M26" s="46" t="str">
        <f t="shared" si="0"/>
        <v>(土)</v>
      </c>
      <c r="P26" s="43">
        <v>45004</v>
      </c>
      <c r="Q26" s="46" t="str">
        <f t="shared" si="2"/>
        <v>期間外</v>
      </c>
      <c r="AA26">
        <v>26</v>
      </c>
    </row>
    <row r="27" spans="1:27" x14ac:dyDescent="0.4">
      <c r="A27" s="45" t="s">
        <v>129</v>
      </c>
      <c r="C27" t="s">
        <v>130</v>
      </c>
      <c r="L27" s="47">
        <v>45080</v>
      </c>
      <c r="M27" s="46" t="str">
        <f t="shared" si="0"/>
        <v>(土)</v>
      </c>
      <c r="P27" s="43">
        <v>45006</v>
      </c>
      <c r="Q27" s="46" t="str">
        <f t="shared" si="2"/>
        <v>期間外</v>
      </c>
      <c r="AA27">
        <v>27</v>
      </c>
    </row>
    <row r="28" spans="1:27" x14ac:dyDescent="0.4">
      <c r="A28" s="45" t="s">
        <v>131</v>
      </c>
      <c r="C28" t="s">
        <v>132</v>
      </c>
      <c r="L28" s="47">
        <v>45087</v>
      </c>
      <c r="M28" s="46" t="str">
        <f t="shared" si="0"/>
        <v>(土)</v>
      </c>
      <c r="P28" s="43">
        <v>45010</v>
      </c>
      <c r="Q28" s="46" t="str">
        <f t="shared" si="2"/>
        <v>期間外</v>
      </c>
      <c r="AA28">
        <v>28</v>
      </c>
    </row>
    <row r="29" spans="1:27" x14ac:dyDescent="0.4">
      <c r="A29" s="45" t="s">
        <v>133</v>
      </c>
      <c r="C29" t="s">
        <v>134</v>
      </c>
      <c r="L29" s="47">
        <v>45094</v>
      </c>
      <c r="M29" s="46" t="str">
        <f t="shared" si="0"/>
        <v>(土)</v>
      </c>
      <c r="P29" s="43">
        <v>45011</v>
      </c>
      <c r="Q29" s="46" t="str">
        <f t="shared" si="2"/>
        <v>(日)</v>
      </c>
      <c r="AA29">
        <v>29</v>
      </c>
    </row>
    <row r="30" spans="1:27" x14ac:dyDescent="0.4">
      <c r="A30" s="45" t="s">
        <v>135</v>
      </c>
      <c r="C30" t="s">
        <v>136</v>
      </c>
      <c r="L30" s="47">
        <v>45101</v>
      </c>
      <c r="M30" s="46" t="str">
        <f t="shared" si="0"/>
        <v>(土)</v>
      </c>
      <c r="P30" s="43">
        <v>45017</v>
      </c>
      <c r="Q30" s="46" t="str">
        <f t="shared" si="2"/>
        <v>(土)</v>
      </c>
      <c r="AA30">
        <v>30</v>
      </c>
    </row>
    <row r="31" spans="1:27" x14ac:dyDescent="0.4">
      <c r="A31" s="45" t="s">
        <v>137</v>
      </c>
      <c r="C31" t="s">
        <v>138</v>
      </c>
      <c r="L31" s="47">
        <v>45108</v>
      </c>
      <c r="M31" s="46" t="str">
        <f t="shared" si="0"/>
        <v>期間外</v>
      </c>
      <c r="P31" s="43">
        <v>45018</v>
      </c>
      <c r="Q31" s="46" t="str">
        <f t="shared" si="2"/>
        <v>(日)</v>
      </c>
      <c r="AA31">
        <v>31</v>
      </c>
    </row>
    <row r="32" spans="1:27" x14ac:dyDescent="0.4">
      <c r="A32" s="45" t="s">
        <v>139</v>
      </c>
      <c r="C32" t="s">
        <v>140</v>
      </c>
      <c r="L32" s="47">
        <v>45115</v>
      </c>
      <c r="M32" s="46" t="str">
        <f t="shared" si="0"/>
        <v>期間外</v>
      </c>
      <c r="P32" s="43">
        <v>45024</v>
      </c>
      <c r="Q32" s="46" t="str">
        <f t="shared" si="2"/>
        <v>(土)</v>
      </c>
    </row>
    <row r="33" spans="1:17" x14ac:dyDescent="0.4">
      <c r="A33" s="45" t="s">
        <v>141</v>
      </c>
      <c r="C33" t="s">
        <v>142</v>
      </c>
      <c r="L33" s="47">
        <v>45122</v>
      </c>
      <c r="M33" s="46" t="str">
        <f t="shared" si="0"/>
        <v>期間外</v>
      </c>
      <c r="P33" s="43">
        <v>45025</v>
      </c>
      <c r="Q33" s="46" t="str">
        <f t="shared" si="2"/>
        <v>(日)</v>
      </c>
    </row>
    <row r="34" spans="1:17" x14ac:dyDescent="0.4">
      <c r="A34" s="45" t="s">
        <v>143</v>
      </c>
      <c r="C34" t="s">
        <v>144</v>
      </c>
      <c r="L34" s="47">
        <v>45123</v>
      </c>
      <c r="M34" s="46" t="str">
        <f t="shared" si="0"/>
        <v>期間外</v>
      </c>
      <c r="P34" s="43">
        <v>45031</v>
      </c>
      <c r="Q34" s="46" t="str">
        <f t="shared" si="2"/>
        <v>(土)</v>
      </c>
    </row>
    <row r="35" spans="1:17" x14ac:dyDescent="0.4">
      <c r="A35" s="45" t="s">
        <v>145</v>
      </c>
      <c r="C35" t="s">
        <v>146</v>
      </c>
      <c r="L35" s="47">
        <v>45129</v>
      </c>
      <c r="M35" s="46" t="str">
        <f t="shared" si="0"/>
        <v>期間外</v>
      </c>
      <c r="P35" s="43">
        <v>45032</v>
      </c>
      <c r="Q35" s="46" t="str">
        <f t="shared" si="2"/>
        <v>(日)</v>
      </c>
    </row>
    <row r="36" spans="1:17" x14ac:dyDescent="0.4">
      <c r="A36" s="45" t="s">
        <v>147</v>
      </c>
      <c r="C36" t="s">
        <v>148</v>
      </c>
      <c r="L36" s="47">
        <v>45136</v>
      </c>
      <c r="M36" s="46" t="str">
        <f t="shared" si="0"/>
        <v>期間外</v>
      </c>
      <c r="P36" s="43">
        <v>45038</v>
      </c>
      <c r="Q36" s="46" t="str">
        <f t="shared" si="2"/>
        <v>(土)</v>
      </c>
    </row>
    <row r="37" spans="1:17" x14ac:dyDescent="0.4">
      <c r="A37" s="45" t="s">
        <v>149</v>
      </c>
      <c r="C37" t="s">
        <v>150</v>
      </c>
      <c r="L37" s="47">
        <v>45143</v>
      </c>
      <c r="M37" s="46" t="str">
        <f t="shared" si="0"/>
        <v>期間外</v>
      </c>
      <c r="P37" s="43">
        <v>45039</v>
      </c>
      <c r="Q37" s="46" t="str">
        <f t="shared" si="2"/>
        <v>(日)</v>
      </c>
    </row>
    <row r="38" spans="1:17" x14ac:dyDescent="0.4">
      <c r="A38" s="45" t="s">
        <v>151</v>
      </c>
      <c r="C38" t="s">
        <v>152</v>
      </c>
      <c r="L38" s="47">
        <v>45149</v>
      </c>
      <c r="M38" s="46" t="str">
        <f t="shared" si="0"/>
        <v>期間外</v>
      </c>
      <c r="P38" s="43">
        <v>45045</v>
      </c>
      <c r="Q38" s="46" t="str">
        <f t="shared" si="2"/>
        <v>対象外</v>
      </c>
    </row>
    <row r="39" spans="1:17" x14ac:dyDescent="0.4">
      <c r="A39" s="45" t="s">
        <v>153</v>
      </c>
      <c r="C39" t="s">
        <v>154</v>
      </c>
      <c r="L39" s="47">
        <v>45150</v>
      </c>
      <c r="M39" s="46" t="str">
        <f t="shared" si="0"/>
        <v>期間外</v>
      </c>
      <c r="P39" s="43">
        <v>45046</v>
      </c>
      <c r="Q39" s="46" t="str">
        <f t="shared" si="2"/>
        <v>対象外</v>
      </c>
    </row>
    <row r="40" spans="1:17" x14ac:dyDescent="0.4">
      <c r="A40" s="45" t="s">
        <v>155</v>
      </c>
      <c r="C40" t="s">
        <v>156</v>
      </c>
      <c r="L40" s="47">
        <v>45157</v>
      </c>
      <c r="M40" s="46" t="str">
        <f t="shared" si="0"/>
        <v>期間外</v>
      </c>
      <c r="P40" s="43">
        <v>45049</v>
      </c>
      <c r="Q40" s="46" t="str">
        <f t="shared" si="2"/>
        <v>対象外</v>
      </c>
    </row>
    <row r="41" spans="1:17" x14ac:dyDescent="0.4">
      <c r="A41" s="45" t="s">
        <v>157</v>
      </c>
      <c r="C41" t="s">
        <v>158</v>
      </c>
      <c r="L41" s="47">
        <v>45164</v>
      </c>
      <c r="M41" s="46" t="str">
        <f t="shared" si="0"/>
        <v>期間外</v>
      </c>
      <c r="P41" s="43">
        <v>45050</v>
      </c>
      <c r="Q41" s="46" t="str">
        <f t="shared" si="2"/>
        <v>対象外</v>
      </c>
    </row>
    <row r="42" spans="1:17" x14ac:dyDescent="0.4">
      <c r="A42" s="45" t="s">
        <v>159</v>
      </c>
      <c r="C42" t="s">
        <v>160</v>
      </c>
      <c r="L42" s="47">
        <v>45171</v>
      </c>
      <c r="M42" s="46" t="str">
        <f t="shared" si="0"/>
        <v>期間外</v>
      </c>
      <c r="P42" s="43">
        <v>45051</v>
      </c>
      <c r="Q42" s="46" t="str">
        <f t="shared" si="2"/>
        <v>対象外</v>
      </c>
    </row>
    <row r="43" spans="1:17" x14ac:dyDescent="0.4">
      <c r="A43" s="45" t="s">
        <v>161</v>
      </c>
      <c r="C43" t="s">
        <v>162</v>
      </c>
      <c r="L43" s="48">
        <v>45178</v>
      </c>
      <c r="M43" s="46" t="str">
        <f t="shared" si="0"/>
        <v>期間外</v>
      </c>
      <c r="P43" s="43">
        <v>45052</v>
      </c>
      <c r="Q43" s="46" t="str">
        <f t="shared" si="2"/>
        <v>対象外</v>
      </c>
    </row>
    <row r="44" spans="1:17" x14ac:dyDescent="0.4">
      <c r="A44" s="45" t="s">
        <v>163</v>
      </c>
      <c r="C44" t="s">
        <v>164</v>
      </c>
      <c r="L44" s="47">
        <v>45185</v>
      </c>
      <c r="M44" s="46" t="str">
        <f t="shared" ref="M44:M47" si="3">VLOOKUP(L44,曜日表示,4,FALSE)</f>
        <v>期間外</v>
      </c>
      <c r="P44" s="43">
        <v>45053</v>
      </c>
      <c r="Q44" s="46" t="str">
        <f t="shared" si="2"/>
        <v>対象外</v>
      </c>
    </row>
    <row r="45" spans="1:17" x14ac:dyDescent="0.4">
      <c r="A45" s="45" t="s">
        <v>165</v>
      </c>
      <c r="C45" t="s">
        <v>166</v>
      </c>
      <c r="L45" s="47">
        <v>45186</v>
      </c>
      <c r="M45" s="46" t="str">
        <f t="shared" si="3"/>
        <v>期間外</v>
      </c>
      <c r="P45" s="43">
        <v>45059</v>
      </c>
      <c r="Q45" s="46" t="str">
        <f t="shared" si="2"/>
        <v>(土)</v>
      </c>
    </row>
    <row r="46" spans="1:17" x14ac:dyDescent="0.4">
      <c r="A46" s="45" t="s">
        <v>167</v>
      </c>
      <c r="C46" t="s">
        <v>168</v>
      </c>
      <c r="L46" s="47">
        <v>45192</v>
      </c>
      <c r="M46" s="46" t="str">
        <f t="shared" si="3"/>
        <v>期間外</v>
      </c>
      <c r="P46" s="43">
        <v>45060</v>
      </c>
      <c r="Q46" s="46" t="str">
        <f t="shared" si="2"/>
        <v>(日)</v>
      </c>
    </row>
    <row r="47" spans="1:17" x14ac:dyDescent="0.4">
      <c r="A47" s="45" t="s">
        <v>169</v>
      </c>
      <c r="C47" t="s">
        <v>170</v>
      </c>
      <c r="L47" s="47">
        <v>45199</v>
      </c>
      <c r="M47" s="46" t="str">
        <f t="shared" si="3"/>
        <v>期間外</v>
      </c>
      <c r="P47" s="43">
        <v>45066</v>
      </c>
      <c r="Q47" s="46" t="str">
        <f t="shared" si="2"/>
        <v>(土)</v>
      </c>
    </row>
    <row r="48" spans="1:17" x14ac:dyDescent="0.4">
      <c r="P48" s="43">
        <v>45067</v>
      </c>
      <c r="Q48" s="46" t="str">
        <f t="shared" si="2"/>
        <v>(日)</v>
      </c>
    </row>
    <row r="49" spans="16:17" x14ac:dyDescent="0.4">
      <c r="P49" s="43">
        <v>45073</v>
      </c>
      <c r="Q49" s="46" t="str">
        <f t="shared" si="2"/>
        <v>(土)</v>
      </c>
    </row>
    <row r="50" spans="16:17" x14ac:dyDescent="0.4">
      <c r="P50" s="43">
        <v>45074</v>
      </c>
      <c r="Q50" s="46" t="str">
        <f t="shared" si="2"/>
        <v>(日)</v>
      </c>
    </row>
    <row r="51" spans="16:17" x14ac:dyDescent="0.4">
      <c r="P51" s="43">
        <v>45080</v>
      </c>
      <c r="Q51" s="46" t="str">
        <f t="shared" si="2"/>
        <v>(土)</v>
      </c>
    </row>
    <row r="52" spans="16:17" x14ac:dyDescent="0.4">
      <c r="P52" s="43">
        <v>45081</v>
      </c>
      <c r="Q52" s="46" t="str">
        <f t="shared" si="2"/>
        <v>(日)</v>
      </c>
    </row>
    <row r="53" spans="16:17" x14ac:dyDescent="0.4">
      <c r="P53" s="43">
        <v>45087</v>
      </c>
      <c r="Q53" s="46" t="str">
        <f t="shared" si="2"/>
        <v>(土)</v>
      </c>
    </row>
    <row r="54" spans="16:17" x14ac:dyDescent="0.4">
      <c r="P54" s="43">
        <v>45088</v>
      </c>
      <c r="Q54" s="46" t="str">
        <f t="shared" si="2"/>
        <v>(日)</v>
      </c>
    </row>
    <row r="55" spans="16:17" x14ac:dyDescent="0.4">
      <c r="P55" s="43">
        <v>45094</v>
      </c>
      <c r="Q55" s="46" t="str">
        <f t="shared" si="2"/>
        <v>(土)</v>
      </c>
    </row>
    <row r="56" spans="16:17" x14ac:dyDescent="0.4">
      <c r="P56" s="43">
        <v>45095</v>
      </c>
      <c r="Q56" s="46" t="str">
        <f t="shared" si="2"/>
        <v>(日)</v>
      </c>
    </row>
    <row r="57" spans="16:17" x14ac:dyDescent="0.4">
      <c r="P57" s="43">
        <v>45101</v>
      </c>
      <c r="Q57" s="46" t="str">
        <f t="shared" si="2"/>
        <v>(土)</v>
      </c>
    </row>
    <row r="58" spans="16:17" x14ac:dyDescent="0.4">
      <c r="P58" s="43">
        <v>45102</v>
      </c>
      <c r="Q58" s="46" t="str">
        <f t="shared" si="2"/>
        <v>(日)</v>
      </c>
    </row>
    <row r="59" spans="16:17" x14ac:dyDescent="0.4">
      <c r="P59" s="43">
        <v>45108</v>
      </c>
      <c r="Q59" s="46" t="str">
        <f t="shared" si="2"/>
        <v>期間外</v>
      </c>
    </row>
    <row r="60" spans="16:17" x14ac:dyDescent="0.4">
      <c r="P60" s="43">
        <v>45109</v>
      </c>
      <c r="Q60" s="46" t="str">
        <f t="shared" si="2"/>
        <v>期間外</v>
      </c>
    </row>
    <row r="61" spans="16:17" x14ac:dyDescent="0.4">
      <c r="P61" s="43">
        <v>45115</v>
      </c>
      <c r="Q61" s="46" t="str">
        <f t="shared" si="2"/>
        <v>期間外</v>
      </c>
    </row>
    <row r="62" spans="16:17" x14ac:dyDescent="0.4">
      <c r="P62" s="43">
        <v>45116</v>
      </c>
      <c r="Q62" s="46" t="str">
        <f t="shared" si="2"/>
        <v>期間外</v>
      </c>
    </row>
    <row r="63" spans="16:17" x14ac:dyDescent="0.4">
      <c r="P63" s="43">
        <v>45122</v>
      </c>
      <c r="Q63" s="46" t="str">
        <f t="shared" si="2"/>
        <v>期間外</v>
      </c>
    </row>
    <row r="64" spans="16:17" x14ac:dyDescent="0.4">
      <c r="P64" s="43">
        <v>45123</v>
      </c>
      <c r="Q64" s="46" t="str">
        <f t="shared" si="2"/>
        <v>期間外</v>
      </c>
    </row>
    <row r="65" spans="16:17" x14ac:dyDescent="0.4">
      <c r="P65" s="43">
        <v>45124</v>
      </c>
      <c r="Q65" s="46" t="str">
        <f t="shared" si="2"/>
        <v>期間外</v>
      </c>
    </row>
    <row r="66" spans="16:17" x14ac:dyDescent="0.4">
      <c r="P66" s="43">
        <v>45129</v>
      </c>
      <c r="Q66" s="46" t="str">
        <f t="shared" si="2"/>
        <v>期間外</v>
      </c>
    </row>
    <row r="67" spans="16:17" x14ac:dyDescent="0.4">
      <c r="P67" s="43">
        <v>45130</v>
      </c>
      <c r="Q67" s="46" t="str">
        <f t="shared" si="2"/>
        <v>期間外</v>
      </c>
    </row>
    <row r="68" spans="16:17" x14ac:dyDescent="0.4">
      <c r="P68" s="43">
        <v>45136</v>
      </c>
      <c r="Q68" s="46" t="str">
        <f t="shared" si="2"/>
        <v>期間外</v>
      </c>
    </row>
    <row r="69" spans="16:17" x14ac:dyDescent="0.4">
      <c r="P69" s="43">
        <v>45137</v>
      </c>
      <c r="Q69" s="46" t="str">
        <f t="shared" si="2"/>
        <v>期間外</v>
      </c>
    </row>
    <row r="70" spans="16:17" x14ac:dyDescent="0.4">
      <c r="P70" s="43">
        <v>45143</v>
      </c>
      <c r="Q70" s="46" t="str">
        <f t="shared" si="2"/>
        <v>期間外</v>
      </c>
    </row>
    <row r="71" spans="16:17" x14ac:dyDescent="0.4">
      <c r="P71" s="43">
        <v>45144</v>
      </c>
      <c r="Q71" s="46" t="str">
        <f t="shared" si="2"/>
        <v>期間外</v>
      </c>
    </row>
    <row r="72" spans="16:17" x14ac:dyDescent="0.4">
      <c r="P72" s="43">
        <v>45149</v>
      </c>
      <c r="Q72" s="46" t="str">
        <f t="shared" si="2"/>
        <v>期間外</v>
      </c>
    </row>
    <row r="73" spans="16:17" x14ac:dyDescent="0.4">
      <c r="P73" s="43">
        <v>45150</v>
      </c>
      <c r="Q73" s="46" t="str">
        <f t="shared" si="2"/>
        <v>期間外</v>
      </c>
    </row>
    <row r="74" spans="16:17" x14ac:dyDescent="0.4">
      <c r="P74" s="43">
        <v>45151</v>
      </c>
      <c r="Q74" s="46" t="str">
        <f t="shared" si="2"/>
        <v>期間外</v>
      </c>
    </row>
    <row r="75" spans="16:17" x14ac:dyDescent="0.4">
      <c r="P75" s="43">
        <v>45157</v>
      </c>
      <c r="Q75" s="46" t="str">
        <f t="shared" si="2"/>
        <v>期間外</v>
      </c>
    </row>
    <row r="76" spans="16:17" x14ac:dyDescent="0.4">
      <c r="P76" s="43">
        <v>45158</v>
      </c>
      <c r="Q76" s="46" t="str">
        <f t="shared" si="2"/>
        <v>期間外</v>
      </c>
    </row>
    <row r="77" spans="16:17" x14ac:dyDescent="0.4">
      <c r="P77" s="43">
        <v>45164</v>
      </c>
      <c r="Q77" s="46" t="str">
        <f t="shared" si="2"/>
        <v>期間外</v>
      </c>
    </row>
    <row r="78" spans="16:17" x14ac:dyDescent="0.4">
      <c r="P78" s="43">
        <v>45165</v>
      </c>
      <c r="Q78" s="46" t="str">
        <f t="shared" si="2"/>
        <v>期間外</v>
      </c>
    </row>
    <row r="79" spans="16:17" x14ac:dyDescent="0.4">
      <c r="P79" s="43">
        <v>45171</v>
      </c>
      <c r="Q79" s="46" t="str">
        <f t="shared" si="2"/>
        <v>期間外</v>
      </c>
    </row>
    <row r="80" spans="16:17" x14ac:dyDescent="0.4">
      <c r="P80" s="43">
        <v>45172</v>
      </c>
      <c r="Q80" s="46" t="str">
        <f t="shared" si="2"/>
        <v>期間外</v>
      </c>
    </row>
    <row r="81" spans="16:17" x14ac:dyDescent="0.4">
      <c r="P81" s="43">
        <v>45178</v>
      </c>
      <c r="Q81" s="46" t="str">
        <f t="shared" si="2"/>
        <v>期間外</v>
      </c>
    </row>
    <row r="82" spans="16:17" x14ac:dyDescent="0.4">
      <c r="P82" s="43">
        <v>45179</v>
      </c>
      <c r="Q82" s="46" t="str">
        <f t="shared" si="2"/>
        <v>期間外</v>
      </c>
    </row>
    <row r="83" spans="16:17" x14ac:dyDescent="0.4">
      <c r="P83" s="43">
        <v>45185</v>
      </c>
      <c r="Q83" s="46" t="str">
        <f t="shared" si="2"/>
        <v>期間外</v>
      </c>
    </row>
    <row r="84" spans="16:17" x14ac:dyDescent="0.4">
      <c r="P84" s="43">
        <v>45186</v>
      </c>
      <c r="Q84" s="46" t="str">
        <f t="shared" si="2"/>
        <v>期間外</v>
      </c>
    </row>
    <row r="85" spans="16:17" x14ac:dyDescent="0.4">
      <c r="P85" s="43">
        <v>45187</v>
      </c>
      <c r="Q85" s="46" t="str">
        <f t="shared" si="2"/>
        <v>期間外</v>
      </c>
    </row>
    <row r="86" spans="16:17" x14ac:dyDescent="0.4">
      <c r="P86" s="43">
        <v>45192</v>
      </c>
      <c r="Q86" s="46" t="str">
        <f t="shared" si="2"/>
        <v>期間外</v>
      </c>
    </row>
    <row r="87" spans="16:17" x14ac:dyDescent="0.4">
      <c r="P87" s="43">
        <v>45193</v>
      </c>
      <c r="Q87" s="46" t="str">
        <f t="shared" si="2"/>
        <v>期間外</v>
      </c>
    </row>
    <row r="88" spans="16:17" x14ac:dyDescent="0.4">
      <c r="P88" s="43">
        <v>45199</v>
      </c>
      <c r="Q88" s="46" t="str">
        <f t="shared" si="2"/>
        <v>期間外</v>
      </c>
    </row>
    <row r="89" spans="16:17" x14ac:dyDescent="0.4">
      <c r="P89" s="43">
        <v>45200</v>
      </c>
      <c r="Q89" s="46" t="str">
        <f t="shared" si="2"/>
        <v>期間外</v>
      </c>
    </row>
  </sheetData>
  <phoneticPr fontId="2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入力用</vt:lpstr>
      <vt:lpstr>手書き用</vt:lpstr>
      <vt:lpstr>カレンダー</vt:lpstr>
      <vt:lpstr>コード</vt:lpstr>
      <vt:lpstr>手書き用!Print_Area</vt:lpstr>
      <vt:lpstr>入力用!Print_Area</vt:lpstr>
      <vt:lpstr>月</vt:lpstr>
      <vt:lpstr>行程区分</vt:lpstr>
      <vt:lpstr>宿泊休日対象</vt:lpstr>
      <vt:lpstr>都道府県名</vt:lpstr>
      <vt:lpstr>日</vt:lpstr>
      <vt:lpstr>日帰り休日対象</vt:lpstr>
      <vt:lpstr>日程区分</vt:lpstr>
      <vt:lpstr>年</vt:lpstr>
      <vt:lpstr>泊数</vt:lpstr>
      <vt:lpstr>曜日表示</vt:lpstr>
    </vt:vector>
  </TitlesOfParts>
  <Manager/>
  <Company>JTBビジネストランスフォーム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Sakai Tomofumi</dc:creator>
  <cp:keywords/>
  <dc:description/>
  <cp:lastModifiedBy>t_sakai074（酒井 智史）</cp:lastModifiedBy>
  <cp:revision>2</cp:revision>
  <cp:lastPrinted>2023-03-23T02:12:52Z</cp:lastPrinted>
  <dcterms:created xsi:type="dcterms:W3CDTF">2022-09-26T05:56:08Z</dcterms:created>
  <dcterms:modified xsi:type="dcterms:W3CDTF">2023-03-24T00:13:34Z</dcterms:modified>
  <cp:category/>
  <cp:contentStatus/>
</cp:coreProperties>
</file>